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eikan1\share\010_契約\7ＷＴＯ関係,一般競争関係\09電力\1001営業所電力需給契約（高圧）0511公告\"/>
    </mc:Choice>
  </mc:AlternateContent>
  <bookViews>
    <workbookView xWindow="0" yWindow="0" windowWidth="20490" windowHeight="8835"/>
  </bookViews>
  <sheets>
    <sheet name="予定額（営）" sheetId="3" r:id="rId1"/>
  </sheets>
  <definedNames>
    <definedName name="_xlnm.Print_Area" localSheetId="0">'予定額（営）'!$A$1:$J$109</definedName>
  </definedNames>
  <calcPr calcId="162913"/>
</workbook>
</file>

<file path=xl/calcChain.xml><?xml version="1.0" encoding="utf-8"?>
<calcChain xmlns="http://schemas.openxmlformats.org/spreadsheetml/2006/main">
  <c r="I107" i="3" l="1"/>
  <c r="I106" i="3"/>
  <c r="I105" i="3"/>
  <c r="I104" i="3"/>
  <c r="I103" i="3"/>
  <c r="I102" i="3"/>
  <c r="I101" i="3"/>
  <c r="I100" i="3"/>
  <c r="I99" i="3"/>
  <c r="I98" i="3"/>
  <c r="I97" i="3"/>
  <c r="I96" i="3"/>
  <c r="I87" i="3"/>
  <c r="I86" i="3"/>
  <c r="I85" i="3"/>
  <c r="I84" i="3"/>
  <c r="I83" i="3"/>
  <c r="I82" i="3"/>
  <c r="I81" i="3"/>
  <c r="I80" i="3"/>
  <c r="I79" i="3"/>
  <c r="I78" i="3"/>
  <c r="I77" i="3"/>
  <c r="I76" i="3"/>
  <c r="I66" i="3"/>
  <c r="I65" i="3"/>
  <c r="I64" i="3"/>
  <c r="I63" i="3"/>
  <c r="I62" i="3"/>
  <c r="I61" i="3"/>
  <c r="I60" i="3"/>
  <c r="I59" i="3"/>
  <c r="I58" i="3"/>
  <c r="I57" i="3"/>
  <c r="I56" i="3"/>
  <c r="I55" i="3"/>
  <c r="I45" i="3"/>
  <c r="I44" i="3"/>
  <c r="I43" i="3"/>
  <c r="I42" i="3"/>
  <c r="I41" i="3"/>
  <c r="I40" i="3"/>
  <c r="I39" i="3"/>
  <c r="I38" i="3"/>
  <c r="I37" i="3"/>
  <c r="I36" i="3"/>
  <c r="I35" i="3"/>
  <c r="I34" i="3"/>
  <c r="F107" i="3"/>
  <c r="F106" i="3"/>
  <c r="F105" i="3"/>
  <c r="F104" i="3"/>
  <c r="F103" i="3"/>
  <c r="F102" i="3"/>
  <c r="F101" i="3"/>
  <c r="F100" i="3"/>
  <c r="F99" i="3"/>
  <c r="F98" i="3"/>
  <c r="F97" i="3"/>
  <c r="F96" i="3"/>
  <c r="F87" i="3"/>
  <c r="F86" i="3"/>
  <c r="F85" i="3"/>
  <c r="F84" i="3"/>
  <c r="F83" i="3"/>
  <c r="F82" i="3"/>
  <c r="F81" i="3"/>
  <c r="F80" i="3"/>
  <c r="F79" i="3"/>
  <c r="F78" i="3"/>
  <c r="F77" i="3"/>
  <c r="F76" i="3"/>
  <c r="F66" i="3"/>
  <c r="F65" i="3"/>
  <c r="F64" i="3"/>
  <c r="F63" i="3"/>
  <c r="F62" i="3"/>
  <c r="F61" i="3"/>
  <c r="F60" i="3"/>
  <c r="F59" i="3"/>
  <c r="F58" i="3"/>
  <c r="F57" i="3"/>
  <c r="F56" i="3"/>
  <c r="F55" i="3"/>
  <c r="F45" i="3"/>
  <c r="F44" i="3"/>
  <c r="F43" i="3"/>
  <c r="F42" i="3"/>
  <c r="F41" i="3"/>
  <c r="F40" i="3"/>
  <c r="F39" i="3"/>
  <c r="F38" i="3"/>
  <c r="F37" i="3"/>
  <c r="F36" i="3"/>
  <c r="F35" i="3"/>
  <c r="F34" i="3"/>
  <c r="I13" i="3"/>
  <c r="J13" i="3" s="1"/>
  <c r="F14" i="3"/>
  <c r="F15" i="3"/>
  <c r="F16" i="3"/>
  <c r="F17" i="3"/>
  <c r="F18" i="3"/>
  <c r="F19" i="3"/>
  <c r="F20" i="3"/>
  <c r="F21" i="3"/>
  <c r="F22" i="3"/>
  <c r="F23" i="3"/>
  <c r="F24" i="3"/>
  <c r="F13" i="3"/>
  <c r="J98" i="3" l="1"/>
  <c r="J99" i="3"/>
  <c r="J103" i="3"/>
  <c r="J107" i="3"/>
  <c r="J102" i="3"/>
  <c r="J96" i="3"/>
  <c r="J100" i="3"/>
  <c r="K108" i="3" s="1"/>
  <c r="J104" i="3"/>
  <c r="J106" i="3"/>
  <c r="J97" i="3"/>
  <c r="J101" i="3"/>
  <c r="J105" i="3"/>
  <c r="J82" i="3"/>
  <c r="J79" i="3"/>
  <c r="J83" i="3"/>
  <c r="J87" i="3"/>
  <c r="J86" i="3"/>
  <c r="J76" i="3"/>
  <c r="J80" i="3"/>
  <c r="K88" i="3" s="1"/>
  <c r="J84" i="3"/>
  <c r="J78" i="3"/>
  <c r="J77" i="3"/>
  <c r="J81" i="3"/>
  <c r="J85" i="3"/>
  <c r="J57" i="3"/>
  <c r="J58" i="3"/>
  <c r="J62" i="3"/>
  <c r="J66" i="3"/>
  <c r="J65" i="3"/>
  <c r="J55" i="3"/>
  <c r="J59" i="3"/>
  <c r="J63" i="3"/>
  <c r="J61" i="3"/>
  <c r="J56" i="3"/>
  <c r="J60" i="3"/>
  <c r="J64" i="3"/>
  <c r="J36" i="3"/>
  <c r="J40" i="3"/>
  <c r="J44" i="3"/>
  <c r="J37" i="3"/>
  <c r="J41" i="3"/>
  <c r="J45" i="3"/>
  <c r="J34" i="3"/>
  <c r="J38" i="3"/>
  <c r="J42" i="3"/>
  <c r="J35" i="3"/>
  <c r="J39" i="3"/>
  <c r="J43" i="3"/>
  <c r="K67" i="3"/>
  <c r="L108" i="3" l="1"/>
  <c r="L88" i="3"/>
  <c r="L67" i="3"/>
  <c r="K46" i="3"/>
  <c r="M39" i="3"/>
  <c r="L46" i="3"/>
  <c r="E96" i="3" l="1"/>
  <c r="E97" i="3"/>
  <c r="E98" i="3"/>
  <c r="E99" i="3"/>
  <c r="E100" i="3"/>
  <c r="E101" i="3"/>
  <c r="E102" i="3"/>
  <c r="E103" i="3"/>
  <c r="E104" i="3"/>
  <c r="E105" i="3"/>
  <c r="E106" i="3"/>
  <c r="E107" i="3"/>
  <c r="E76" i="3"/>
  <c r="E77" i="3"/>
  <c r="E78" i="3"/>
  <c r="E79" i="3"/>
  <c r="E80" i="3"/>
  <c r="E81" i="3"/>
  <c r="E82" i="3"/>
  <c r="E83" i="3"/>
  <c r="E84" i="3"/>
  <c r="E85" i="3"/>
  <c r="E86" i="3"/>
  <c r="E87" i="3"/>
  <c r="E55" i="3"/>
  <c r="E56" i="3"/>
  <c r="E57" i="3"/>
  <c r="E58" i="3"/>
  <c r="E59" i="3"/>
  <c r="E60" i="3"/>
  <c r="E61" i="3"/>
  <c r="E62" i="3"/>
  <c r="E63" i="3"/>
  <c r="E64" i="3"/>
  <c r="E65" i="3"/>
  <c r="E66" i="3"/>
  <c r="E34" i="3"/>
  <c r="E35" i="3"/>
  <c r="E36" i="3"/>
  <c r="E37" i="3"/>
  <c r="E38" i="3"/>
  <c r="E39" i="3"/>
  <c r="E40" i="3"/>
  <c r="E41" i="3"/>
  <c r="E42" i="3"/>
  <c r="E43" i="3"/>
  <c r="E44" i="3"/>
  <c r="E45" i="3"/>
  <c r="I16" i="3"/>
  <c r="J16" i="3" s="1"/>
  <c r="I17" i="3"/>
  <c r="J17" i="3" s="1"/>
  <c r="I18" i="3"/>
  <c r="J18" i="3" s="1"/>
  <c r="I24" i="3"/>
  <c r="J24" i="3" s="1"/>
  <c r="I14" i="3"/>
  <c r="J14" i="3" s="1"/>
  <c r="I15" i="3"/>
  <c r="J15" i="3" s="1"/>
  <c r="I19" i="3"/>
  <c r="J19" i="3" s="1"/>
  <c r="I20" i="3"/>
  <c r="J20" i="3" s="1"/>
  <c r="I21" i="3"/>
  <c r="J21" i="3" s="1"/>
  <c r="I22" i="3"/>
  <c r="J22" i="3" s="1"/>
  <c r="I23" i="3"/>
  <c r="J23" i="3" s="1"/>
  <c r="K25" i="3" l="1"/>
  <c r="K7" i="3" s="1"/>
  <c r="L25" i="3"/>
  <c r="L7" i="3" s="1"/>
  <c r="J88" i="3"/>
  <c r="J89" i="3" s="1"/>
  <c r="J46" i="3"/>
  <c r="J47" i="3" s="1"/>
  <c r="J108" i="3"/>
  <c r="J109" i="3" s="1"/>
  <c r="J67" i="3"/>
  <c r="J68" i="3" s="1"/>
  <c r="M7" i="3" l="1"/>
  <c r="J25" i="3"/>
  <c r="J26" i="3" s="1"/>
  <c r="H7" i="3" s="1"/>
</calcChain>
</file>

<file path=xl/sharedStrings.xml><?xml version="1.0" encoding="utf-8"?>
<sst xmlns="http://schemas.openxmlformats.org/spreadsheetml/2006/main" count="279" uniqueCount="64">
  <si>
    <t>商号又は名称</t>
    <rPh sb="0" eb="2">
      <t>ショウゴウ</t>
    </rPh>
    <rPh sb="2" eb="3">
      <t>マタ</t>
    </rPh>
    <rPh sb="4" eb="6">
      <t>メイショウ</t>
    </rPh>
    <phoneticPr fontId="3"/>
  </si>
  <si>
    <t>期別</t>
    <rPh sb="0" eb="1">
      <t>キ</t>
    </rPh>
    <rPh sb="1" eb="2">
      <t>ベツ</t>
    </rPh>
    <phoneticPr fontId="3"/>
  </si>
  <si>
    <t>基本料金単価</t>
    <rPh sb="0" eb="2">
      <t>キホン</t>
    </rPh>
    <rPh sb="2" eb="4">
      <t>リョウキン</t>
    </rPh>
    <rPh sb="4" eb="6">
      <t>タンカ</t>
    </rPh>
    <phoneticPr fontId="3"/>
  </si>
  <si>
    <t>契約電力</t>
    <rPh sb="0" eb="2">
      <t>ケイヤク</t>
    </rPh>
    <rPh sb="2" eb="4">
      <t>デンリョク</t>
    </rPh>
    <phoneticPr fontId="3"/>
  </si>
  <si>
    <t>力率割引</t>
    <rPh sb="0" eb="2">
      <t>リキリツ</t>
    </rPh>
    <rPh sb="2" eb="4">
      <t>ワリビキ</t>
    </rPh>
    <phoneticPr fontId="3"/>
  </si>
  <si>
    <t>基本料金</t>
    <rPh sb="0" eb="2">
      <t>キホン</t>
    </rPh>
    <rPh sb="2" eb="4">
      <t>リョウキン</t>
    </rPh>
    <phoneticPr fontId="3"/>
  </si>
  <si>
    <t>電力量料金単価</t>
    <rPh sb="0" eb="2">
      <t>デンリョク</t>
    </rPh>
    <rPh sb="2" eb="3">
      <t>リョウ</t>
    </rPh>
    <rPh sb="3" eb="5">
      <t>リョウキン</t>
    </rPh>
    <rPh sb="5" eb="7">
      <t>タンカ</t>
    </rPh>
    <phoneticPr fontId="3"/>
  </si>
  <si>
    <t>予定使用電力量</t>
    <rPh sb="0" eb="2">
      <t>ヨテイ</t>
    </rPh>
    <rPh sb="2" eb="4">
      <t>シヨウ</t>
    </rPh>
    <rPh sb="4" eb="6">
      <t>デンリョク</t>
    </rPh>
    <rPh sb="6" eb="7">
      <t>リョウ</t>
    </rPh>
    <phoneticPr fontId="3"/>
  </si>
  <si>
    <t>電力量料金</t>
    <rPh sb="0" eb="2">
      <t>デンリョク</t>
    </rPh>
    <rPh sb="2" eb="3">
      <t>リョウ</t>
    </rPh>
    <rPh sb="3" eb="5">
      <t>リョウキン</t>
    </rPh>
    <phoneticPr fontId="3"/>
  </si>
  <si>
    <t>電気料金合計</t>
    <rPh sb="0" eb="2">
      <t>デンキ</t>
    </rPh>
    <rPh sb="2" eb="4">
      <t>リョウキン</t>
    </rPh>
    <rPh sb="4" eb="6">
      <t>ゴウケイ</t>
    </rPh>
    <phoneticPr fontId="3"/>
  </si>
  <si>
    <t>係数</t>
    <rPh sb="0" eb="2">
      <t>ケイスウ</t>
    </rPh>
    <phoneticPr fontId="3"/>
  </si>
  <si>
    <t>（円）</t>
    <rPh sb="1" eb="2">
      <t>エン</t>
    </rPh>
    <phoneticPr fontId="3"/>
  </si>
  <si>
    <t>A</t>
    <phoneticPr fontId="3"/>
  </si>
  <si>
    <t>B</t>
    <phoneticPr fontId="3"/>
  </si>
  <si>
    <t>C</t>
    <phoneticPr fontId="3"/>
  </si>
  <si>
    <t>D=A×B×C</t>
    <phoneticPr fontId="3"/>
  </si>
  <si>
    <t>E</t>
    <phoneticPr fontId="3"/>
  </si>
  <si>
    <t>F</t>
    <phoneticPr fontId="3"/>
  </si>
  <si>
    <t>G=E×F</t>
    <phoneticPr fontId="3"/>
  </si>
  <si>
    <t>H=D＋G</t>
    <phoneticPr fontId="3"/>
  </si>
  <si>
    <t>4月</t>
    <rPh sb="1" eb="2">
      <t>ガツ</t>
    </rPh>
    <phoneticPr fontId="3"/>
  </si>
  <si>
    <t>その他季</t>
    <rPh sb="2" eb="3">
      <t>タ</t>
    </rPh>
    <rPh sb="3" eb="4">
      <t>キ</t>
    </rPh>
    <phoneticPr fontId="3"/>
  </si>
  <si>
    <t>5月</t>
  </si>
  <si>
    <t>6月</t>
  </si>
  <si>
    <t>7月</t>
  </si>
  <si>
    <t>夏季</t>
    <rPh sb="0" eb="2">
      <t>カキ</t>
    </rPh>
    <phoneticPr fontId="3"/>
  </si>
  <si>
    <t>8月</t>
  </si>
  <si>
    <t>9月</t>
  </si>
  <si>
    <t>10月</t>
  </si>
  <si>
    <t>11月</t>
  </si>
  <si>
    <t>12月</t>
  </si>
  <si>
    <t>1月</t>
    <rPh sb="1" eb="2">
      <t>ガツ</t>
    </rPh>
    <phoneticPr fontId="3"/>
  </si>
  <si>
    <t>2月</t>
  </si>
  <si>
    <t>3月</t>
  </si>
  <si>
    <t>12ヶ月合計  Ⅰ</t>
    <rPh sb="3" eb="4">
      <t>ゲツ</t>
    </rPh>
    <rPh sb="4" eb="6">
      <t>ゴウケイ</t>
    </rPh>
    <phoneticPr fontId="3"/>
  </si>
  <si>
    <t>入札金額積算内訳書</t>
    <rPh sb="0" eb="2">
      <t>ニュウサツ</t>
    </rPh>
    <rPh sb="2" eb="4">
      <t>キンガク</t>
    </rPh>
    <rPh sb="4" eb="6">
      <t>セキサン</t>
    </rPh>
    <rPh sb="6" eb="9">
      <t>ウチワケショ</t>
    </rPh>
    <phoneticPr fontId="3"/>
  </si>
  <si>
    <t>別添様式</t>
    <rPh sb="0" eb="2">
      <t>ベッテン</t>
    </rPh>
    <rPh sb="2" eb="4">
      <t>ヨウシキ</t>
    </rPh>
    <phoneticPr fontId="3"/>
  </si>
  <si>
    <t xml:space="preserve">
</t>
    <phoneticPr fontId="3"/>
  </si>
  <si>
    <t>[円/ｷﾛﾜｯﾄ]</t>
    <phoneticPr fontId="3"/>
  </si>
  <si>
    <t>[ｷﾛﾜｯﾄ]</t>
    <phoneticPr fontId="3"/>
  </si>
  <si>
    <t>[円/ｷﾛﾜｯﾄｱﾜｰ]</t>
    <phoneticPr fontId="3"/>
  </si>
  <si>
    <t>[ｷﾛﾜｯﾄｱﾜｰ]</t>
    <phoneticPr fontId="3"/>
  </si>
  <si>
    <t>令和２・３・４・５年度</t>
    <rPh sb="0" eb="2">
      <t>レイワ</t>
    </rPh>
    <rPh sb="9" eb="10">
      <t>ネン</t>
    </rPh>
    <rPh sb="10" eb="11">
      <t>ド</t>
    </rPh>
    <phoneticPr fontId="3"/>
  </si>
  <si>
    <t>3年間見積金額
(Ⅰ×３）
(令和2～5年度の合計)</t>
    <rPh sb="1" eb="3">
      <t>ネンカン</t>
    </rPh>
    <rPh sb="3" eb="5">
      <t>ミツモリ</t>
    </rPh>
    <rPh sb="5" eb="7">
      <t>キンガク</t>
    </rPh>
    <phoneticPr fontId="3"/>
  </si>
  <si>
    <t>件名：仙台市交通局バス営業所電力需給</t>
    <rPh sb="0" eb="2">
      <t>ケンメイ</t>
    </rPh>
    <rPh sb="3" eb="6">
      <t>センダイシ</t>
    </rPh>
    <rPh sb="6" eb="9">
      <t>コウツウキョク</t>
    </rPh>
    <rPh sb="11" eb="14">
      <t>エイギョウショ</t>
    </rPh>
    <rPh sb="14" eb="16">
      <t>デンリョク</t>
    </rPh>
    <rPh sb="16" eb="18">
      <t>ジュキュウ</t>
    </rPh>
    <phoneticPr fontId="3"/>
  </si>
  <si>
    <t>12ヶ月合計  Ⅱ</t>
    <rPh sb="3" eb="4">
      <t>ゲツ</t>
    </rPh>
    <rPh sb="4" eb="6">
      <t>ゴウケイ</t>
    </rPh>
    <phoneticPr fontId="3"/>
  </si>
  <si>
    <t>3年間見積金額
(Ⅱ×３）
(令和2～5年度の合計)</t>
    <rPh sb="1" eb="3">
      <t>ネンカン</t>
    </rPh>
    <rPh sb="3" eb="5">
      <t>ミツモリ</t>
    </rPh>
    <rPh sb="5" eb="7">
      <t>キンガク</t>
    </rPh>
    <phoneticPr fontId="3"/>
  </si>
  <si>
    <t>12ヶ月合計  Ⅲ</t>
    <rPh sb="3" eb="4">
      <t>ゲツ</t>
    </rPh>
    <rPh sb="4" eb="6">
      <t>ゴウケイ</t>
    </rPh>
    <phoneticPr fontId="3"/>
  </si>
  <si>
    <t>3年間見積金額
(Ⅲ×３）
(令和2～5年度の合計)</t>
    <rPh sb="1" eb="3">
      <t>ネンカン</t>
    </rPh>
    <rPh sb="3" eb="5">
      <t>ミツモリ</t>
    </rPh>
    <rPh sb="5" eb="7">
      <t>キンガク</t>
    </rPh>
    <phoneticPr fontId="3"/>
  </si>
  <si>
    <t>12ヶ月合計 Ⅳ</t>
    <rPh sb="3" eb="4">
      <t>ゲツ</t>
    </rPh>
    <rPh sb="4" eb="6">
      <t>ゴウケイ</t>
    </rPh>
    <phoneticPr fontId="3"/>
  </si>
  <si>
    <t>3年間見積金額
(Ⅳ×３）
(令和2～5年度の合計)</t>
    <rPh sb="1" eb="3">
      <t>ネンカン</t>
    </rPh>
    <rPh sb="3" eb="5">
      <t>ミツモリ</t>
    </rPh>
    <rPh sb="5" eb="7">
      <t>キンガク</t>
    </rPh>
    <phoneticPr fontId="3"/>
  </si>
  <si>
    <t>12ヶ月合計 Ⅴ</t>
    <rPh sb="3" eb="4">
      <t>ゲツ</t>
    </rPh>
    <rPh sb="4" eb="6">
      <t>ゴウケイ</t>
    </rPh>
    <phoneticPr fontId="3"/>
  </si>
  <si>
    <t>3年間見積金額
(Ⅴ×３）
(令和2～5年度の合計)</t>
    <rPh sb="1" eb="3">
      <t>ネンカン</t>
    </rPh>
    <rPh sb="3" eb="5">
      <t>ミツモリ</t>
    </rPh>
    <rPh sb="5" eb="7">
      <t>キンガク</t>
    </rPh>
    <phoneticPr fontId="3"/>
  </si>
  <si>
    <t>供給場所：仙台市交通局長町営業所　仙台市太白区長町五丁目8番18号</t>
    <rPh sb="0" eb="2">
      <t>キョウキュウ</t>
    </rPh>
    <rPh sb="2" eb="4">
      <t>バショ</t>
    </rPh>
    <rPh sb="5" eb="8">
      <t>センダイシ</t>
    </rPh>
    <rPh sb="8" eb="11">
      <t>コウツウキョク</t>
    </rPh>
    <rPh sb="11" eb="13">
      <t>ナガマチ</t>
    </rPh>
    <rPh sb="13" eb="16">
      <t>エイギョウショ</t>
    </rPh>
    <rPh sb="17" eb="20">
      <t>センダイシ</t>
    </rPh>
    <rPh sb="20" eb="23">
      <t>タイハクク</t>
    </rPh>
    <rPh sb="23" eb="25">
      <t>ナガマチ</t>
    </rPh>
    <rPh sb="25" eb="26">
      <t>イ</t>
    </rPh>
    <rPh sb="26" eb="28">
      <t>チョウメ</t>
    </rPh>
    <rPh sb="29" eb="30">
      <t>バン</t>
    </rPh>
    <rPh sb="32" eb="33">
      <t>ゴウ</t>
    </rPh>
    <phoneticPr fontId="3"/>
  </si>
  <si>
    <t>供給場所：仙台市交通局川内営業所　仙台市青葉区荒巻字三居沢1番地</t>
    <rPh sb="0" eb="2">
      <t>キョウキュウ</t>
    </rPh>
    <rPh sb="2" eb="4">
      <t>バショ</t>
    </rPh>
    <rPh sb="5" eb="8">
      <t>センダイシ</t>
    </rPh>
    <rPh sb="8" eb="11">
      <t>コウツウキョク</t>
    </rPh>
    <rPh sb="11" eb="13">
      <t>カワウチ</t>
    </rPh>
    <rPh sb="13" eb="16">
      <t>エイギョウショ</t>
    </rPh>
    <rPh sb="17" eb="20">
      <t>センダイシ</t>
    </rPh>
    <rPh sb="20" eb="23">
      <t>アオバク</t>
    </rPh>
    <rPh sb="23" eb="25">
      <t>アラマキ</t>
    </rPh>
    <rPh sb="25" eb="26">
      <t>ジ</t>
    </rPh>
    <rPh sb="26" eb="27">
      <t>ミ</t>
    </rPh>
    <rPh sb="27" eb="28">
      <t>キョ</t>
    </rPh>
    <rPh sb="28" eb="29">
      <t>サワ</t>
    </rPh>
    <rPh sb="30" eb="32">
      <t>バンチ</t>
    </rPh>
    <phoneticPr fontId="3"/>
  </si>
  <si>
    <t>供給場所：仙台市交通局実沢営業所　仙台市泉区実沢宮西8番地</t>
    <rPh sb="0" eb="2">
      <t>キョウキュウ</t>
    </rPh>
    <rPh sb="2" eb="4">
      <t>バショ</t>
    </rPh>
    <rPh sb="5" eb="8">
      <t>センダイシ</t>
    </rPh>
    <rPh sb="8" eb="11">
      <t>コウツウキョク</t>
    </rPh>
    <rPh sb="17" eb="20">
      <t>センダイシ</t>
    </rPh>
    <rPh sb="20" eb="22">
      <t>イズミク</t>
    </rPh>
    <rPh sb="22" eb="23">
      <t>ミノル</t>
    </rPh>
    <rPh sb="23" eb="24">
      <t>サワ</t>
    </rPh>
    <rPh sb="24" eb="26">
      <t>ミヤニシ</t>
    </rPh>
    <rPh sb="27" eb="29">
      <t>バンチ</t>
    </rPh>
    <phoneticPr fontId="3"/>
  </si>
  <si>
    <r>
      <t xml:space="preserve">入札金額
</t>
    </r>
    <r>
      <rPr>
        <sz val="10"/>
        <color theme="1"/>
        <rFont val="ＭＳ Ｐゴシック"/>
        <family val="3"/>
        <charset val="128"/>
        <scheme val="minor"/>
      </rPr>
      <t>（Ⅰ～Ⅴの総計×3）</t>
    </r>
    <rPh sb="0" eb="2">
      <t>ニュウサツ</t>
    </rPh>
    <rPh sb="2" eb="4">
      <t>キンガク</t>
    </rPh>
    <rPh sb="10" eb="12">
      <t>ソウケイ</t>
    </rPh>
    <phoneticPr fontId="3"/>
  </si>
  <si>
    <t>(留意事項)
(1) 係数は，この仕様書に記載されている力率を基準とした数値である。
(2) 電力量料金単価（E欄）は、夏季とその他季ごとに、それぞれ同一料金とすること。
(3) 金額はすべて消費税及び地方消費税相当額を含む金額を記入すること。
(4) 各月の電気料金合計（H欄）は，小数点以下を切り捨てた金額を記入すること。
(5) この入札金額積算内訳書は，入札書と併せて封筒に入れること。</t>
    <phoneticPr fontId="3"/>
  </si>
  <si>
    <t>４～９月</t>
    <rPh sb="3" eb="4">
      <t>ガツ</t>
    </rPh>
    <phoneticPr fontId="3"/>
  </si>
  <si>
    <t>１０～3月</t>
    <rPh sb="4" eb="5">
      <t>ガツ</t>
    </rPh>
    <phoneticPr fontId="3"/>
  </si>
  <si>
    <t>計</t>
    <rPh sb="0" eb="1">
      <t>ケイ</t>
    </rPh>
    <phoneticPr fontId="3"/>
  </si>
  <si>
    <t>(留意事項)
(1) 係数は，この仕様書に記載されている力率を基準とした数値である。
(2) 電力量料金単価（E欄）は、夏季とその他季ごとに、それぞれ同一料金とすること。
(3) 金額はすべて消費税及び地方消費税相当額を含む金額を記入すること。
(4) 各月の電気料金合計（H欄）は，小数点以下を切り捨てた金額を記入すること。
(5) この入札金額積算内訳書は，入札書と併せて封筒に入れること。</t>
    <phoneticPr fontId="3"/>
  </si>
  <si>
    <t>供給場所：仙台市交通局霞の目営業所　仙台市若林区かすみ町9番1号</t>
    <rPh sb="0" eb="2">
      <t>キョウキュウ</t>
    </rPh>
    <rPh sb="2" eb="4">
      <t>バショ</t>
    </rPh>
    <rPh sb="5" eb="8">
      <t>センダイシ</t>
    </rPh>
    <rPh sb="8" eb="11">
      <t>コウツウキョク</t>
    </rPh>
    <rPh sb="11" eb="12">
      <t>カスミ</t>
    </rPh>
    <rPh sb="13" eb="14">
      <t>メ</t>
    </rPh>
    <rPh sb="14" eb="17">
      <t>エイギョウショ</t>
    </rPh>
    <phoneticPr fontId="3"/>
  </si>
  <si>
    <t>供給場所：仙台市交通局東仙台営業所　仙台市宮城野区燕沢一丁目27番10号</t>
    <rPh sb="0" eb="2">
      <t>キョウキュウ</t>
    </rPh>
    <rPh sb="2" eb="4">
      <t>バショ</t>
    </rPh>
    <rPh sb="5" eb="8">
      <t>センダイシ</t>
    </rPh>
    <rPh sb="8" eb="11">
      <t>コウツウキョク</t>
    </rPh>
    <rPh sb="11" eb="12">
      <t>ヒガシ</t>
    </rPh>
    <rPh sb="12" eb="14">
      <t>センダイ</t>
    </rPh>
    <rPh sb="14" eb="17">
      <t>エイギョウショ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</si>
</sst>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0;[Red]\-#,##0.000"/>
    <numFmt numFmtId="177" formatCode="#,##0.00_ ;[Red]\-#,##0.00\ "/>
    <numFmt numFmtId="180" formatCode="#,##0_ ;[Red]\-#,##0\ "/>
    <numFmt numFmtId="181" formatCode="#,##0_);[Red]\(#,##0\)"/>
    <numFmt numFmtId="182" formatCode="#,##0_ "/>
  </numFmts>
  <fonts count="13" x14ac:knownFonts="1">
    <font>
      <sz val="11"/>
      <color theme="1"/>
      <name val="ＭＳ Ｐゴシック"/>
      <family val="2"/>
      <charset val="128"/>
      <scheme val="minor"/>
    </font>
    <font>
      <sz val="11"/>
      <color theme="1"/>
      <name val="ＭＳ Ｐゴシック"/>
      <family val="2"/>
      <charset val="128"/>
      <scheme val="minor"/>
    </font>
    <font>
      <sz val="14"/>
      <color theme="1"/>
      <name val="ＭＳ Ｐゴシック"/>
      <family val="3"/>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b/>
      <sz val="10"/>
      <color theme="1"/>
      <name val="ＭＳ Ｐゴシック"/>
      <family val="3"/>
      <charset val="128"/>
      <scheme val="minor"/>
    </font>
    <font>
      <sz val="11"/>
      <name val="ＭＳ Ｐゴシック"/>
      <family val="3"/>
      <charset val="128"/>
    </font>
    <font>
      <sz val="10"/>
      <color theme="1"/>
      <name val="ＭＳ Ｐゴシック"/>
      <family val="2"/>
      <charset val="128"/>
      <scheme val="minor"/>
    </font>
    <font>
      <sz val="12"/>
      <name val="ＭＳ Ｐゴシック"/>
      <family val="3"/>
      <charset val="128"/>
      <scheme val="minor"/>
    </font>
    <font>
      <sz val="10"/>
      <name val="ＭＳ Ｐゴシック"/>
      <family val="3"/>
      <charset val="128"/>
      <scheme val="minor"/>
    </font>
    <font>
      <b/>
      <sz val="10"/>
      <name val="ＭＳ Ｐゴシック"/>
      <family val="3"/>
      <charset val="128"/>
      <scheme val="minor"/>
    </font>
    <font>
      <b/>
      <sz val="12"/>
      <color theme="1"/>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4">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style="medium">
        <color indexed="64"/>
      </right>
      <top/>
      <bottom/>
      <diagonal/>
    </border>
    <border>
      <left/>
      <right style="medium">
        <color indexed="64"/>
      </right>
      <top style="thin">
        <color indexed="64"/>
      </top>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64">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0" xfId="0" applyFont="1" applyAlignment="1">
      <alignment vertical="center"/>
    </xf>
    <xf numFmtId="0" fontId="4" fillId="0" borderId="1" xfId="0" applyFont="1" applyBorder="1">
      <alignment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4" fillId="2" borderId="4" xfId="0" applyFont="1" applyFill="1" applyBorder="1" applyAlignment="1">
      <alignment horizontal="center" vertical="top" wrapText="1"/>
    </xf>
    <xf numFmtId="0" fontId="4" fillId="0" borderId="0" xfId="0" applyFont="1" applyAlignment="1">
      <alignment horizontal="center" vertical="top" wrapText="1"/>
    </xf>
    <xf numFmtId="0" fontId="4" fillId="0" borderId="0" xfId="0" applyFont="1" applyAlignment="1">
      <alignment vertical="top"/>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0" borderId="0" xfId="0" applyFont="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0" borderId="0" xfId="0" applyFont="1" applyAlignment="1">
      <alignment horizontal="center" vertical="center" wrapText="1"/>
    </xf>
    <xf numFmtId="0" fontId="4" fillId="3" borderId="10" xfId="0" applyFont="1" applyFill="1" applyBorder="1" applyAlignment="1">
      <alignment horizontal="right" vertical="center"/>
    </xf>
    <xf numFmtId="0" fontId="4" fillId="3" borderId="1" xfId="0" applyFont="1" applyFill="1" applyBorder="1" applyAlignment="1">
      <alignment horizontal="center" vertical="center"/>
    </xf>
    <xf numFmtId="176" fontId="5" fillId="0" borderId="11" xfId="1" applyNumberFormat="1" applyFont="1" applyBorder="1">
      <alignment vertical="center"/>
    </xf>
    <xf numFmtId="38" fontId="4" fillId="3" borderId="11" xfId="1" applyFont="1" applyFill="1" applyBorder="1">
      <alignment vertical="center"/>
    </xf>
    <xf numFmtId="177" fontId="4" fillId="3" borderId="11" xfId="1" applyNumberFormat="1" applyFont="1" applyFill="1" applyBorder="1">
      <alignment vertical="center"/>
    </xf>
    <xf numFmtId="177" fontId="5" fillId="0" borderId="11" xfId="1" applyNumberFormat="1" applyFont="1" applyBorder="1">
      <alignment vertical="center"/>
    </xf>
    <xf numFmtId="38" fontId="4" fillId="0" borderId="0" xfId="1" applyFont="1">
      <alignment vertical="center"/>
    </xf>
    <xf numFmtId="0" fontId="4" fillId="3" borderId="11" xfId="0" applyFont="1" applyFill="1" applyBorder="1" applyAlignment="1">
      <alignment horizontal="right" vertical="center"/>
    </xf>
    <xf numFmtId="38" fontId="4" fillId="3" borderId="12" xfId="1" applyFont="1" applyFill="1" applyBorder="1">
      <alignment vertical="center"/>
    </xf>
    <xf numFmtId="176" fontId="5" fillId="0" borderId="11" xfId="1" applyNumberFormat="1" applyFont="1" applyFill="1" applyBorder="1">
      <alignment vertical="center"/>
    </xf>
    <xf numFmtId="177" fontId="5" fillId="0" borderId="11" xfId="1" applyNumberFormat="1" applyFont="1" applyFill="1" applyBorder="1">
      <alignment vertical="center"/>
    </xf>
    <xf numFmtId="180" fontId="4" fillId="2" borderId="14" xfId="0" applyNumberFormat="1" applyFont="1" applyFill="1" applyBorder="1" applyAlignment="1">
      <alignment horizontal="center" vertical="center" wrapText="1"/>
    </xf>
    <xf numFmtId="180" fontId="4" fillId="2" borderId="16" xfId="0" applyNumberFormat="1" applyFont="1" applyFill="1" applyBorder="1" applyAlignment="1">
      <alignment horizontal="center" vertical="center" wrapText="1"/>
    </xf>
    <xf numFmtId="0" fontId="2" fillId="0" borderId="0" xfId="0" applyFont="1" applyAlignment="1">
      <alignment vertical="center"/>
    </xf>
    <xf numFmtId="0" fontId="2" fillId="0" borderId="0" xfId="0" applyFont="1" applyAlignment="1">
      <alignment horizontal="left" vertical="center"/>
    </xf>
    <xf numFmtId="0" fontId="8" fillId="0" borderId="0" xfId="0" applyFont="1">
      <alignment vertical="center"/>
    </xf>
    <xf numFmtId="0" fontId="6" fillId="0" borderId="0" xfId="0" applyFont="1" applyFill="1" applyBorder="1" applyAlignment="1">
      <alignment horizontal="center" vertical="center" wrapText="1"/>
    </xf>
    <xf numFmtId="0" fontId="8" fillId="0" borderId="0" xfId="0" applyFont="1" applyAlignment="1">
      <alignment vertical="top" wrapText="1"/>
    </xf>
    <xf numFmtId="0" fontId="4" fillId="0" borderId="13" xfId="0" applyFont="1" applyBorder="1">
      <alignment vertical="center"/>
    </xf>
    <xf numFmtId="0" fontId="4" fillId="0" borderId="13" xfId="0"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Alignment="1">
      <alignment horizontal="center" vertical="center"/>
    </xf>
    <xf numFmtId="38" fontId="5" fillId="0" borderId="11" xfId="1" applyNumberFormat="1" applyFont="1" applyBorder="1">
      <alignment vertical="center"/>
    </xf>
    <xf numFmtId="180" fontId="10" fillId="0" borderId="11" xfId="1" applyNumberFormat="1" applyFont="1" applyBorder="1">
      <alignment vertical="center"/>
    </xf>
    <xf numFmtId="182" fontId="10" fillId="0" borderId="11" xfId="0" applyNumberFormat="1" applyFont="1" applyBorder="1">
      <alignment vertical="center"/>
    </xf>
    <xf numFmtId="0" fontId="9" fillId="0" borderId="1" xfId="0" applyFont="1" applyBorder="1" applyAlignment="1">
      <alignment vertical="center"/>
    </xf>
    <xf numFmtId="0" fontId="4" fillId="3" borderId="0" xfId="0" applyFont="1" applyFill="1" applyAlignment="1">
      <alignment horizontal="center" vertical="top" wrapText="1"/>
    </xf>
    <xf numFmtId="180" fontId="11" fillId="0" borderId="15" xfId="1" applyNumberFormat="1" applyFont="1" applyFill="1" applyBorder="1">
      <alignment vertical="center"/>
    </xf>
    <xf numFmtId="180" fontId="11" fillId="0" borderId="17" xfId="1" applyNumberFormat="1" applyFont="1" applyFill="1" applyBorder="1">
      <alignment vertical="center"/>
    </xf>
    <xf numFmtId="180" fontId="4" fillId="0" borderId="0" xfId="0" applyNumberFormat="1" applyFont="1">
      <alignment vertical="center"/>
    </xf>
    <xf numFmtId="38" fontId="4" fillId="0" borderId="0" xfId="0" applyNumberFormat="1" applyFont="1">
      <alignment vertical="center"/>
    </xf>
    <xf numFmtId="0" fontId="2" fillId="0" borderId="0" xfId="0" applyFont="1" applyAlignment="1">
      <alignment horizontal="right" vertical="center"/>
    </xf>
    <xf numFmtId="181" fontId="5" fillId="0" borderId="0" xfId="0" applyNumberFormat="1" applyFont="1" applyBorder="1" applyAlignment="1">
      <alignment horizontal="right" vertical="center"/>
    </xf>
    <xf numFmtId="0" fontId="4" fillId="2" borderId="2" xfId="0" applyFont="1" applyFill="1" applyBorder="1" applyAlignment="1">
      <alignment horizontal="center" vertical="top"/>
    </xf>
    <xf numFmtId="0" fontId="4" fillId="2" borderId="3" xfId="0" applyFont="1" applyFill="1" applyBorder="1" applyAlignment="1">
      <alignment horizontal="center" vertical="top"/>
    </xf>
    <xf numFmtId="0" fontId="10" fillId="0" borderId="13" xfId="0" applyFont="1" applyBorder="1" applyAlignment="1">
      <alignment horizontal="left" vertical="center" wrapText="1"/>
    </xf>
    <xf numFmtId="0" fontId="10" fillId="0" borderId="19" xfId="0" applyFont="1" applyBorder="1" applyAlignment="1">
      <alignment horizontal="left" vertical="center" wrapText="1"/>
    </xf>
    <xf numFmtId="0" fontId="10" fillId="0" borderId="0" xfId="0" applyFont="1" applyBorder="1" applyAlignment="1">
      <alignment horizontal="left" vertical="center" wrapText="1"/>
    </xf>
    <xf numFmtId="0" fontId="10" fillId="0" borderId="18" xfId="0" applyFont="1" applyBorder="1" applyAlignment="1">
      <alignment horizontal="left" vertical="center" wrapText="1"/>
    </xf>
    <xf numFmtId="0" fontId="6" fillId="3" borderId="22"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Border="1" applyAlignment="1">
      <alignment horizontal="left" vertical="top" wrapText="1"/>
    </xf>
    <xf numFmtId="180" fontId="12" fillId="0" borderId="20" xfId="0" applyNumberFormat="1" applyFont="1" applyBorder="1">
      <alignment vertical="center"/>
    </xf>
    <xf numFmtId="0" fontId="12" fillId="0" borderId="20" xfId="0" applyFont="1" applyBorder="1">
      <alignment vertical="center"/>
    </xf>
    <xf numFmtId="0" fontId="12" fillId="0" borderId="21" xfId="0" applyFont="1" applyBorder="1">
      <alignment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O116"/>
  <sheetViews>
    <sheetView showZeros="0" tabSelected="1" view="pageBreakPreview" zoomScaleNormal="100" zoomScaleSheetLayoutView="100" workbookViewId="0">
      <selection activeCell="H13" sqref="H13"/>
    </sheetView>
  </sheetViews>
  <sheetFormatPr defaultColWidth="9" defaultRowHeight="12" x14ac:dyDescent="0.15"/>
  <cols>
    <col min="1" max="1" width="6.25" style="2" customWidth="1"/>
    <col min="2" max="2" width="8.125" style="2" customWidth="1"/>
    <col min="3" max="3" width="13.875" style="1" customWidth="1"/>
    <col min="4" max="5" width="8" style="1" bestFit="1" customWidth="1"/>
    <col min="6" max="6" width="13.875" style="1" customWidth="1"/>
    <col min="7" max="10" width="15.375" style="1" customWidth="1"/>
    <col min="11" max="13" width="13.125" style="1" customWidth="1"/>
    <col min="14" max="16384" width="9" style="1"/>
  </cols>
  <sheetData>
    <row r="1" spans="1:15" ht="19.5" customHeight="1" x14ac:dyDescent="0.15">
      <c r="A1" s="59" t="s">
        <v>35</v>
      </c>
      <c r="B1" s="59"/>
      <c r="C1" s="59"/>
      <c r="D1" s="59"/>
      <c r="E1" s="59"/>
      <c r="F1" s="59"/>
      <c r="G1" s="59"/>
      <c r="H1" s="31"/>
      <c r="I1" s="49" t="s">
        <v>36</v>
      </c>
      <c r="J1" s="49"/>
    </row>
    <row r="2" spans="1:15" ht="9" customHeight="1" x14ac:dyDescent="0.15">
      <c r="B2" s="39"/>
      <c r="C2" s="39"/>
      <c r="D2" s="39"/>
      <c r="E2" s="39"/>
      <c r="F2" s="39"/>
      <c r="G2" s="39"/>
      <c r="H2" s="31"/>
      <c r="I2" s="31"/>
      <c r="J2" s="31"/>
    </row>
    <row r="3" spans="1:15" ht="17.25" x14ac:dyDescent="0.15">
      <c r="A3" s="32" t="s">
        <v>44</v>
      </c>
      <c r="G3" s="2"/>
      <c r="H3" s="34"/>
      <c r="I3" s="50"/>
      <c r="J3" s="50"/>
    </row>
    <row r="4" spans="1:15" ht="17.25" x14ac:dyDescent="0.15">
      <c r="A4" s="31" t="s">
        <v>42</v>
      </c>
      <c r="H4" s="3"/>
      <c r="I4" s="3"/>
      <c r="J4" s="3"/>
    </row>
    <row r="5" spans="1:15" x14ac:dyDescent="0.15">
      <c r="G5" s="2" t="s">
        <v>0</v>
      </c>
      <c r="H5" s="5"/>
      <c r="I5" s="5"/>
      <c r="J5" s="6"/>
    </row>
    <row r="6" spans="1:15" ht="12.75" thickBot="1" x14ac:dyDescent="0.2">
      <c r="G6" s="2"/>
      <c r="H6" s="36"/>
      <c r="I6" s="36"/>
      <c r="J6" s="37"/>
      <c r="K6" s="1" t="s">
        <v>58</v>
      </c>
      <c r="L6" s="1" t="s">
        <v>59</v>
      </c>
      <c r="M6" s="1" t="s">
        <v>60</v>
      </c>
    </row>
    <row r="7" spans="1:15" ht="41.25" customHeight="1" thickTop="1" thickBot="1" x14ac:dyDescent="0.2">
      <c r="F7" s="57" t="s">
        <v>56</v>
      </c>
      <c r="G7" s="58"/>
      <c r="H7" s="61">
        <f>J26+J47+J68+J89+J109</f>
        <v>0</v>
      </c>
      <c r="I7" s="62"/>
      <c r="J7" s="63"/>
      <c r="K7" s="48">
        <f>SUM(K23:K109)</f>
        <v>0</v>
      </c>
      <c r="L7" s="48">
        <f>SUM(L23:L109)</f>
        <v>0</v>
      </c>
      <c r="M7" s="48">
        <f>SUM(K7:L7)</f>
        <v>0</v>
      </c>
    </row>
    <row r="8" spans="1:15" ht="16.5" customHeight="1" thickTop="1" x14ac:dyDescent="0.15">
      <c r="G8" s="38"/>
      <c r="H8" s="3"/>
      <c r="I8" s="3"/>
      <c r="J8" s="3"/>
    </row>
    <row r="9" spans="1:15" ht="16.5" customHeight="1" x14ac:dyDescent="0.15">
      <c r="A9" s="43" t="s">
        <v>63</v>
      </c>
      <c r="B9" s="7"/>
      <c r="C9" s="7"/>
      <c r="D9" s="7"/>
      <c r="E9" s="7"/>
      <c r="F9" s="7"/>
      <c r="G9" s="7"/>
      <c r="H9" s="7"/>
      <c r="I9" s="7"/>
      <c r="J9" s="7"/>
    </row>
    <row r="10" spans="1:15" s="10" customFormat="1" x14ac:dyDescent="0.15">
      <c r="A10" s="51" t="s">
        <v>1</v>
      </c>
      <c r="B10" s="52"/>
      <c r="C10" s="8" t="s">
        <v>2</v>
      </c>
      <c r="D10" s="8" t="s">
        <v>3</v>
      </c>
      <c r="E10" s="8" t="s">
        <v>4</v>
      </c>
      <c r="F10" s="8" t="s">
        <v>5</v>
      </c>
      <c r="G10" s="8" t="s">
        <v>6</v>
      </c>
      <c r="H10" s="8" t="s">
        <v>7</v>
      </c>
      <c r="I10" s="8" t="s">
        <v>8</v>
      </c>
      <c r="J10" s="8" t="s">
        <v>9</v>
      </c>
      <c r="K10" s="9"/>
      <c r="L10" s="44"/>
      <c r="M10" s="9"/>
      <c r="N10" s="9"/>
      <c r="O10" s="9"/>
    </row>
    <row r="11" spans="1:15" ht="16.5" customHeight="1" x14ac:dyDescent="0.15">
      <c r="A11" s="11"/>
      <c r="B11" s="12"/>
      <c r="C11" s="13" t="s">
        <v>38</v>
      </c>
      <c r="D11" s="13" t="s">
        <v>39</v>
      </c>
      <c r="E11" s="13" t="s">
        <v>10</v>
      </c>
      <c r="F11" s="13" t="s">
        <v>11</v>
      </c>
      <c r="G11" s="13" t="s">
        <v>40</v>
      </c>
      <c r="H11" s="13" t="s">
        <v>41</v>
      </c>
      <c r="I11" s="13" t="s">
        <v>11</v>
      </c>
      <c r="J11" s="13" t="s">
        <v>11</v>
      </c>
      <c r="K11" s="14"/>
      <c r="L11" s="14"/>
      <c r="M11" s="14"/>
      <c r="N11" s="14"/>
      <c r="O11" s="14"/>
    </row>
    <row r="12" spans="1:15" ht="16.5" customHeight="1" x14ac:dyDescent="0.15">
      <c r="A12" s="15"/>
      <c r="B12" s="16"/>
      <c r="C12" s="13" t="s">
        <v>12</v>
      </c>
      <c r="D12" s="13" t="s">
        <v>13</v>
      </c>
      <c r="E12" s="13" t="s">
        <v>14</v>
      </c>
      <c r="F12" s="13" t="s">
        <v>15</v>
      </c>
      <c r="G12" s="13" t="s">
        <v>16</v>
      </c>
      <c r="H12" s="13" t="s">
        <v>17</v>
      </c>
      <c r="I12" s="13" t="s">
        <v>18</v>
      </c>
      <c r="J12" s="13" t="s">
        <v>19</v>
      </c>
      <c r="K12" s="17"/>
      <c r="L12" s="24"/>
      <c r="M12" s="14"/>
      <c r="N12" s="14"/>
      <c r="O12" s="14"/>
    </row>
    <row r="13" spans="1:15" ht="20.25" customHeight="1" x14ac:dyDescent="0.15">
      <c r="A13" s="18" t="s">
        <v>20</v>
      </c>
      <c r="B13" s="19" t="s">
        <v>21</v>
      </c>
      <c r="C13" s="40"/>
      <c r="D13" s="21">
        <v>48</v>
      </c>
      <c r="E13" s="22">
        <v>0.85</v>
      </c>
      <c r="F13" s="42">
        <f>C13*D13*E13</f>
        <v>0</v>
      </c>
      <c r="G13" s="23"/>
      <c r="H13" s="21">
        <v>12111</v>
      </c>
      <c r="I13" s="41">
        <f>G13*H13</f>
        <v>0</v>
      </c>
      <c r="J13" s="41">
        <f>ROUNDDOWN(F13+I13,0)</f>
        <v>0</v>
      </c>
      <c r="K13" s="24"/>
      <c r="M13" s="24"/>
      <c r="N13" s="24"/>
      <c r="O13" s="24"/>
    </row>
    <row r="14" spans="1:15" ht="20.25" customHeight="1" x14ac:dyDescent="0.15">
      <c r="A14" s="25" t="s">
        <v>22</v>
      </c>
      <c r="B14" s="19" t="s">
        <v>21</v>
      </c>
      <c r="C14" s="40"/>
      <c r="D14" s="21">
        <v>48</v>
      </c>
      <c r="E14" s="22">
        <v>0.85</v>
      </c>
      <c r="F14" s="42">
        <f t="shared" ref="F14:F24" si="0">C14*D14*E14</f>
        <v>0</v>
      </c>
      <c r="G14" s="23"/>
      <c r="H14" s="26">
        <v>9143</v>
      </c>
      <c r="I14" s="41">
        <f t="shared" ref="I14:I23" si="1">ROUNDDOWN(G14*H14,0)</f>
        <v>0</v>
      </c>
      <c r="J14" s="41">
        <f t="shared" ref="J14:J24" si="2">ROUNDDOWN(F14+I14,0)</f>
        <v>0</v>
      </c>
      <c r="K14" s="24"/>
      <c r="L14" s="24"/>
      <c r="M14" s="24"/>
      <c r="N14" s="24"/>
      <c r="O14" s="24"/>
    </row>
    <row r="15" spans="1:15" ht="20.25" customHeight="1" x14ac:dyDescent="0.15">
      <c r="A15" s="25" t="s">
        <v>23</v>
      </c>
      <c r="B15" s="19" t="s">
        <v>21</v>
      </c>
      <c r="C15" s="40"/>
      <c r="D15" s="21">
        <v>48</v>
      </c>
      <c r="E15" s="22">
        <v>0.85</v>
      </c>
      <c r="F15" s="42">
        <f t="shared" si="0"/>
        <v>0</v>
      </c>
      <c r="G15" s="23"/>
      <c r="H15" s="26">
        <v>10402</v>
      </c>
      <c r="I15" s="41">
        <f t="shared" si="1"/>
        <v>0</v>
      </c>
      <c r="J15" s="41">
        <f t="shared" si="2"/>
        <v>0</v>
      </c>
      <c r="K15" s="24"/>
      <c r="L15" s="24"/>
      <c r="M15" s="24"/>
      <c r="N15" s="24"/>
      <c r="O15" s="24"/>
    </row>
    <row r="16" spans="1:15" ht="20.25" customHeight="1" x14ac:dyDescent="0.15">
      <c r="A16" s="25" t="s">
        <v>24</v>
      </c>
      <c r="B16" s="19" t="s">
        <v>25</v>
      </c>
      <c r="C16" s="40"/>
      <c r="D16" s="21">
        <v>48</v>
      </c>
      <c r="E16" s="22">
        <v>0.85</v>
      </c>
      <c r="F16" s="42">
        <f t="shared" si="0"/>
        <v>0</v>
      </c>
      <c r="G16" s="28"/>
      <c r="H16" s="26">
        <v>10483</v>
      </c>
      <c r="I16" s="41">
        <f t="shared" si="1"/>
        <v>0</v>
      </c>
      <c r="J16" s="41">
        <f t="shared" si="2"/>
        <v>0</v>
      </c>
      <c r="K16" s="24"/>
      <c r="L16" s="24"/>
      <c r="M16" s="24"/>
      <c r="N16" s="24"/>
      <c r="O16" s="24"/>
    </row>
    <row r="17" spans="1:15" ht="20.25" customHeight="1" x14ac:dyDescent="0.15">
      <c r="A17" s="25" t="s">
        <v>26</v>
      </c>
      <c r="B17" s="19" t="s">
        <v>25</v>
      </c>
      <c r="C17" s="40"/>
      <c r="D17" s="21">
        <v>48</v>
      </c>
      <c r="E17" s="22">
        <v>0.85</v>
      </c>
      <c r="F17" s="42">
        <f t="shared" si="0"/>
        <v>0</v>
      </c>
      <c r="G17" s="28"/>
      <c r="H17" s="26">
        <v>15721</v>
      </c>
      <c r="I17" s="41">
        <f t="shared" si="1"/>
        <v>0</v>
      </c>
      <c r="J17" s="41">
        <f t="shared" si="2"/>
        <v>0</v>
      </c>
      <c r="K17" s="24"/>
      <c r="L17" s="24"/>
      <c r="M17" s="24"/>
      <c r="N17" s="24"/>
      <c r="O17" s="24"/>
    </row>
    <row r="18" spans="1:15" ht="20.25" customHeight="1" x14ac:dyDescent="0.15">
      <c r="A18" s="25" t="s">
        <v>27</v>
      </c>
      <c r="B18" s="19" t="s">
        <v>25</v>
      </c>
      <c r="C18" s="40"/>
      <c r="D18" s="21">
        <v>48</v>
      </c>
      <c r="E18" s="22">
        <v>0.85</v>
      </c>
      <c r="F18" s="42">
        <f t="shared" si="0"/>
        <v>0</v>
      </c>
      <c r="G18" s="28"/>
      <c r="H18" s="26">
        <v>14137</v>
      </c>
      <c r="I18" s="41">
        <f t="shared" si="1"/>
        <v>0</v>
      </c>
      <c r="J18" s="41">
        <f t="shared" si="2"/>
        <v>0</v>
      </c>
      <c r="K18" s="24"/>
      <c r="L18" s="24"/>
      <c r="M18" s="24"/>
      <c r="N18" s="24"/>
      <c r="O18" s="24"/>
    </row>
    <row r="19" spans="1:15" ht="20.25" customHeight="1" x14ac:dyDescent="0.15">
      <c r="A19" s="25" t="s">
        <v>28</v>
      </c>
      <c r="B19" s="19" t="s">
        <v>21</v>
      </c>
      <c r="C19" s="40"/>
      <c r="D19" s="21">
        <v>48</v>
      </c>
      <c r="E19" s="22">
        <v>0.85</v>
      </c>
      <c r="F19" s="42">
        <f t="shared" si="0"/>
        <v>0</v>
      </c>
      <c r="G19" s="23"/>
      <c r="H19" s="26">
        <v>10898</v>
      </c>
      <c r="I19" s="41">
        <f t="shared" si="1"/>
        <v>0</v>
      </c>
      <c r="J19" s="41">
        <f t="shared" si="2"/>
        <v>0</v>
      </c>
      <c r="K19" s="24"/>
      <c r="L19" s="24"/>
      <c r="M19" s="24"/>
      <c r="N19" s="24"/>
      <c r="O19" s="24"/>
    </row>
    <row r="20" spans="1:15" ht="20.25" customHeight="1" x14ac:dyDescent="0.15">
      <c r="A20" s="25" t="s">
        <v>29</v>
      </c>
      <c r="B20" s="19" t="s">
        <v>21</v>
      </c>
      <c r="C20" s="40"/>
      <c r="D20" s="21">
        <v>48</v>
      </c>
      <c r="E20" s="22">
        <v>0.85</v>
      </c>
      <c r="F20" s="42">
        <f t="shared" si="0"/>
        <v>0</v>
      </c>
      <c r="G20" s="23"/>
      <c r="H20" s="26">
        <v>11098</v>
      </c>
      <c r="I20" s="41">
        <f t="shared" si="1"/>
        <v>0</v>
      </c>
      <c r="J20" s="41">
        <f t="shared" si="2"/>
        <v>0</v>
      </c>
      <c r="K20" s="24"/>
      <c r="L20" s="24"/>
      <c r="M20" s="24"/>
      <c r="N20" s="24"/>
      <c r="O20" s="24"/>
    </row>
    <row r="21" spans="1:15" ht="20.25" customHeight="1" x14ac:dyDescent="0.15">
      <c r="A21" s="25" t="s">
        <v>30</v>
      </c>
      <c r="B21" s="19" t="s">
        <v>21</v>
      </c>
      <c r="C21" s="40"/>
      <c r="D21" s="21">
        <v>48</v>
      </c>
      <c r="E21" s="22">
        <v>0.85</v>
      </c>
      <c r="F21" s="42">
        <f t="shared" si="0"/>
        <v>0</v>
      </c>
      <c r="G21" s="23"/>
      <c r="H21" s="26">
        <v>14759</v>
      </c>
      <c r="I21" s="41">
        <f t="shared" si="1"/>
        <v>0</v>
      </c>
      <c r="J21" s="41">
        <f t="shared" si="2"/>
        <v>0</v>
      </c>
      <c r="K21" s="24"/>
      <c r="L21" s="24"/>
      <c r="M21" s="24"/>
      <c r="N21" s="24"/>
      <c r="O21" s="24"/>
    </row>
    <row r="22" spans="1:15" ht="20.25" customHeight="1" x14ac:dyDescent="0.15">
      <c r="A22" s="25" t="s">
        <v>31</v>
      </c>
      <c r="B22" s="19" t="s">
        <v>21</v>
      </c>
      <c r="C22" s="40"/>
      <c r="D22" s="21">
        <v>48</v>
      </c>
      <c r="E22" s="22">
        <v>0.85</v>
      </c>
      <c r="F22" s="42">
        <f t="shared" si="0"/>
        <v>0</v>
      </c>
      <c r="G22" s="23"/>
      <c r="H22" s="26">
        <v>15940</v>
      </c>
      <c r="I22" s="41">
        <f t="shared" si="1"/>
        <v>0</v>
      </c>
      <c r="J22" s="41">
        <f t="shared" si="2"/>
        <v>0</v>
      </c>
      <c r="K22" s="24"/>
      <c r="L22" s="24"/>
      <c r="M22" s="24"/>
      <c r="N22" s="24"/>
      <c r="O22" s="24"/>
    </row>
    <row r="23" spans="1:15" ht="20.25" customHeight="1" x14ac:dyDescent="0.15">
      <c r="A23" s="25" t="s">
        <v>32</v>
      </c>
      <c r="B23" s="19" t="s">
        <v>21</v>
      </c>
      <c r="C23" s="40"/>
      <c r="D23" s="21">
        <v>48</v>
      </c>
      <c r="E23" s="22">
        <v>0.85</v>
      </c>
      <c r="F23" s="42">
        <f t="shared" si="0"/>
        <v>0</v>
      </c>
      <c r="G23" s="23"/>
      <c r="H23" s="26">
        <v>17034</v>
      </c>
      <c r="I23" s="41">
        <f t="shared" si="1"/>
        <v>0</v>
      </c>
      <c r="J23" s="41">
        <f t="shared" si="2"/>
        <v>0</v>
      </c>
      <c r="K23" s="24"/>
      <c r="L23" s="24"/>
      <c r="M23" s="24"/>
      <c r="N23" s="24"/>
      <c r="O23" s="24"/>
    </row>
    <row r="24" spans="1:15" ht="20.25" customHeight="1" thickBot="1" x14ac:dyDescent="0.2">
      <c r="A24" s="25" t="s">
        <v>33</v>
      </c>
      <c r="B24" s="19" t="s">
        <v>21</v>
      </c>
      <c r="C24" s="40"/>
      <c r="D24" s="21">
        <v>48</v>
      </c>
      <c r="E24" s="22">
        <v>0.85</v>
      </c>
      <c r="F24" s="42">
        <f t="shared" si="0"/>
        <v>0</v>
      </c>
      <c r="G24" s="23"/>
      <c r="H24" s="26">
        <v>12375</v>
      </c>
      <c r="I24" s="41">
        <f t="shared" ref="I24" si="3">ROUNDDOWN(G24*H24,0)</f>
        <v>0</v>
      </c>
      <c r="J24" s="41">
        <f t="shared" si="2"/>
        <v>0</v>
      </c>
      <c r="K24" s="24"/>
      <c r="L24" s="24"/>
      <c r="M24" s="24"/>
      <c r="N24" s="24"/>
      <c r="O24" s="24"/>
    </row>
    <row r="25" spans="1:15" ht="33" customHeight="1" thickBot="1" x14ac:dyDescent="0.2">
      <c r="A25" s="53" t="s">
        <v>61</v>
      </c>
      <c r="B25" s="53"/>
      <c r="C25" s="53"/>
      <c r="D25" s="53"/>
      <c r="E25" s="53"/>
      <c r="F25" s="53"/>
      <c r="G25" s="53"/>
      <c r="H25" s="54"/>
      <c r="I25" s="29" t="s">
        <v>34</v>
      </c>
      <c r="J25" s="45">
        <f>SUM(J13:J24)</f>
        <v>0</v>
      </c>
      <c r="K25" s="47">
        <f>SUM(J13:J18)</f>
        <v>0</v>
      </c>
      <c r="L25" s="47">
        <f>SUM(J19:J24)</f>
        <v>0</v>
      </c>
    </row>
    <row r="26" spans="1:15" ht="58.5" customHeight="1" thickTop="1" thickBot="1" x14ac:dyDescent="0.2">
      <c r="A26" s="55"/>
      <c r="B26" s="55"/>
      <c r="C26" s="55"/>
      <c r="D26" s="55"/>
      <c r="E26" s="55"/>
      <c r="F26" s="55"/>
      <c r="G26" s="55"/>
      <c r="H26" s="56"/>
      <c r="I26" s="30" t="s">
        <v>43</v>
      </c>
      <c r="J26" s="46">
        <f>J25*3</f>
        <v>0</v>
      </c>
    </row>
    <row r="27" spans="1:15" ht="17.25" x14ac:dyDescent="0.15">
      <c r="A27" s="31"/>
      <c r="H27" s="3"/>
      <c r="I27" s="3"/>
      <c r="J27" s="3"/>
    </row>
    <row r="28" spans="1:15" x14ac:dyDescent="0.15">
      <c r="G28" s="2" t="s">
        <v>0</v>
      </c>
      <c r="H28" s="5"/>
      <c r="I28" s="5"/>
      <c r="J28" s="6"/>
    </row>
    <row r="29" spans="1:15" ht="28.5" customHeight="1" x14ac:dyDescent="0.15">
      <c r="G29" s="2"/>
      <c r="H29" s="36"/>
      <c r="I29" s="36"/>
      <c r="J29" s="37"/>
    </row>
    <row r="30" spans="1:15" ht="16.5" customHeight="1" x14ac:dyDescent="0.15">
      <c r="A30" s="43" t="s">
        <v>62</v>
      </c>
      <c r="B30" s="7"/>
      <c r="C30" s="7"/>
      <c r="D30" s="7"/>
      <c r="E30" s="7"/>
      <c r="F30" s="7"/>
      <c r="G30" s="7"/>
      <c r="H30" s="7"/>
      <c r="I30" s="7"/>
      <c r="J30" s="7"/>
    </row>
    <row r="31" spans="1:15" s="10" customFormat="1" x14ac:dyDescent="0.15">
      <c r="A31" s="51" t="s">
        <v>1</v>
      </c>
      <c r="B31" s="52"/>
      <c r="C31" s="8" t="s">
        <v>2</v>
      </c>
      <c r="D31" s="8" t="s">
        <v>3</v>
      </c>
      <c r="E31" s="8" t="s">
        <v>4</v>
      </c>
      <c r="F31" s="8" t="s">
        <v>5</v>
      </c>
      <c r="G31" s="8" t="s">
        <v>6</v>
      </c>
      <c r="H31" s="8" t="s">
        <v>7</v>
      </c>
      <c r="I31" s="8" t="s">
        <v>8</v>
      </c>
      <c r="J31" s="8" t="s">
        <v>9</v>
      </c>
      <c r="K31" s="9"/>
      <c r="L31" s="9"/>
      <c r="M31" s="9"/>
      <c r="N31" s="9"/>
      <c r="O31" s="9"/>
    </row>
    <row r="32" spans="1:15" ht="16.5" customHeight="1" x14ac:dyDescent="0.15">
      <c r="A32" s="11"/>
      <c r="B32" s="12"/>
      <c r="C32" s="13" t="s">
        <v>38</v>
      </c>
      <c r="D32" s="13" t="s">
        <v>39</v>
      </c>
      <c r="E32" s="13" t="s">
        <v>10</v>
      </c>
      <c r="F32" s="13" t="s">
        <v>11</v>
      </c>
      <c r="G32" s="13" t="s">
        <v>40</v>
      </c>
      <c r="H32" s="13" t="s">
        <v>41</v>
      </c>
      <c r="I32" s="13" t="s">
        <v>11</v>
      </c>
      <c r="J32" s="13" t="s">
        <v>11</v>
      </c>
      <c r="K32" s="14"/>
      <c r="L32" s="14"/>
      <c r="M32" s="14"/>
      <c r="N32" s="14"/>
      <c r="O32" s="14"/>
    </row>
    <row r="33" spans="1:15" ht="16.5" customHeight="1" x14ac:dyDescent="0.15">
      <c r="A33" s="15"/>
      <c r="B33" s="16"/>
      <c r="C33" s="13" t="s">
        <v>12</v>
      </c>
      <c r="D33" s="13" t="s">
        <v>13</v>
      </c>
      <c r="E33" s="13" t="s">
        <v>14</v>
      </c>
      <c r="F33" s="13" t="s">
        <v>15</v>
      </c>
      <c r="G33" s="13" t="s">
        <v>16</v>
      </c>
      <c r="H33" s="13" t="s">
        <v>17</v>
      </c>
      <c r="I33" s="13" t="s">
        <v>18</v>
      </c>
      <c r="J33" s="13" t="s">
        <v>19</v>
      </c>
      <c r="K33" s="14"/>
      <c r="M33" s="14"/>
      <c r="N33" s="14"/>
      <c r="O33" s="14"/>
    </row>
    <row r="34" spans="1:15" ht="20.25" customHeight="1" x14ac:dyDescent="0.15">
      <c r="A34" s="18" t="s">
        <v>20</v>
      </c>
      <c r="B34" s="19" t="s">
        <v>21</v>
      </c>
      <c r="C34" s="20"/>
      <c r="D34" s="21">
        <v>109</v>
      </c>
      <c r="E34" s="22">
        <f t="shared" ref="E34:E45" si="4">E13</f>
        <v>0.85</v>
      </c>
      <c r="F34" s="42">
        <f>C34*D34*E34</f>
        <v>0</v>
      </c>
      <c r="G34" s="23"/>
      <c r="H34" s="21">
        <v>18076</v>
      </c>
      <c r="I34" s="41">
        <f>G34*H34</f>
        <v>0</v>
      </c>
      <c r="J34" s="41">
        <f>ROUNDDOWN(F34+I34,0)</f>
        <v>0</v>
      </c>
      <c r="K34" s="24"/>
      <c r="M34" s="24"/>
      <c r="N34" s="24"/>
      <c r="O34" s="24"/>
    </row>
    <row r="35" spans="1:15" ht="20.25" customHeight="1" x14ac:dyDescent="0.15">
      <c r="A35" s="25" t="s">
        <v>22</v>
      </c>
      <c r="B35" s="19" t="s">
        <v>21</v>
      </c>
      <c r="C35" s="20"/>
      <c r="D35" s="21">
        <v>109</v>
      </c>
      <c r="E35" s="22">
        <f t="shared" si="4"/>
        <v>0.85</v>
      </c>
      <c r="F35" s="42">
        <f t="shared" ref="F35:F45" si="5">C35*D35*E35</f>
        <v>0</v>
      </c>
      <c r="G35" s="23"/>
      <c r="H35" s="26">
        <v>12814</v>
      </c>
      <c r="I35" s="41">
        <f t="shared" ref="I35:I45" si="6">ROUNDDOWN(G35*H35,0)</f>
        <v>0</v>
      </c>
      <c r="J35" s="41">
        <f t="shared" ref="J35:J45" si="7">ROUNDDOWN(F35+I35,0)</f>
        <v>0</v>
      </c>
      <c r="K35" s="24"/>
      <c r="L35" s="24"/>
      <c r="M35" s="24"/>
      <c r="N35" s="24"/>
      <c r="O35" s="24"/>
    </row>
    <row r="36" spans="1:15" ht="20.25" customHeight="1" x14ac:dyDescent="0.15">
      <c r="A36" s="25" t="s">
        <v>23</v>
      </c>
      <c r="B36" s="19" t="s">
        <v>21</v>
      </c>
      <c r="C36" s="20"/>
      <c r="D36" s="21">
        <v>109</v>
      </c>
      <c r="E36" s="22">
        <f t="shared" si="4"/>
        <v>0.85</v>
      </c>
      <c r="F36" s="42">
        <f t="shared" si="5"/>
        <v>0</v>
      </c>
      <c r="G36" s="23"/>
      <c r="H36" s="26">
        <v>13345</v>
      </c>
      <c r="I36" s="41">
        <f t="shared" si="6"/>
        <v>0</v>
      </c>
      <c r="J36" s="41">
        <f t="shared" si="7"/>
        <v>0</v>
      </c>
      <c r="K36" s="24"/>
      <c r="L36" s="24"/>
      <c r="M36" s="24"/>
      <c r="N36" s="24"/>
      <c r="O36" s="24"/>
    </row>
    <row r="37" spans="1:15" ht="20.25" customHeight="1" x14ac:dyDescent="0.15">
      <c r="A37" s="25" t="s">
        <v>24</v>
      </c>
      <c r="B37" s="19" t="s">
        <v>25</v>
      </c>
      <c r="C37" s="27"/>
      <c r="D37" s="21">
        <v>109</v>
      </c>
      <c r="E37" s="22">
        <f t="shared" si="4"/>
        <v>0.85</v>
      </c>
      <c r="F37" s="42">
        <f t="shared" si="5"/>
        <v>0</v>
      </c>
      <c r="G37" s="28"/>
      <c r="H37" s="26">
        <v>44402.143000000004</v>
      </c>
      <c r="I37" s="41">
        <f t="shared" si="6"/>
        <v>0</v>
      </c>
      <c r="J37" s="41">
        <f t="shared" si="7"/>
        <v>0</v>
      </c>
      <c r="K37" s="24"/>
      <c r="L37" s="24"/>
      <c r="M37" s="24"/>
      <c r="N37" s="24"/>
      <c r="O37" s="24"/>
    </row>
    <row r="38" spans="1:15" ht="20.25" customHeight="1" x14ac:dyDescent="0.15">
      <c r="A38" s="25" t="s">
        <v>26</v>
      </c>
      <c r="B38" s="19" t="s">
        <v>25</v>
      </c>
      <c r="C38" s="27"/>
      <c r="D38" s="21">
        <v>109</v>
      </c>
      <c r="E38" s="22">
        <f t="shared" si="4"/>
        <v>0.85</v>
      </c>
      <c r="F38" s="42">
        <f t="shared" si="5"/>
        <v>0</v>
      </c>
      <c r="G38" s="28"/>
      <c r="H38" s="26">
        <v>46418.143000000004</v>
      </c>
      <c r="I38" s="41">
        <f t="shared" si="6"/>
        <v>0</v>
      </c>
      <c r="J38" s="41">
        <f t="shared" si="7"/>
        <v>0</v>
      </c>
      <c r="K38" s="24"/>
      <c r="L38" s="24"/>
      <c r="M38" s="24"/>
      <c r="N38" s="24"/>
      <c r="O38" s="24"/>
    </row>
    <row r="39" spans="1:15" ht="20.25" customHeight="1" x14ac:dyDescent="0.15">
      <c r="A39" s="25" t="s">
        <v>27</v>
      </c>
      <c r="B39" s="19" t="s">
        <v>25</v>
      </c>
      <c r="C39" s="27"/>
      <c r="D39" s="21">
        <v>109</v>
      </c>
      <c r="E39" s="22">
        <f t="shared" si="4"/>
        <v>0.85</v>
      </c>
      <c r="F39" s="42">
        <f t="shared" si="5"/>
        <v>0</v>
      </c>
      <c r="G39" s="28"/>
      <c r="H39" s="26">
        <v>45127.590000000004</v>
      </c>
      <c r="I39" s="41">
        <f t="shared" si="6"/>
        <v>0</v>
      </c>
      <c r="J39" s="41">
        <f t="shared" si="7"/>
        <v>0</v>
      </c>
      <c r="K39" s="24"/>
      <c r="L39" s="24"/>
      <c r="M39" s="24">
        <f>SUM(J34:J39)*0.2</f>
        <v>0</v>
      </c>
      <c r="N39" s="24"/>
      <c r="O39" s="24"/>
    </row>
    <row r="40" spans="1:15" ht="20.25" customHeight="1" x14ac:dyDescent="0.15">
      <c r="A40" s="25" t="s">
        <v>28</v>
      </c>
      <c r="B40" s="19" t="s">
        <v>21</v>
      </c>
      <c r="C40" s="20"/>
      <c r="D40" s="21">
        <v>109</v>
      </c>
      <c r="E40" s="22">
        <f t="shared" si="4"/>
        <v>0.85</v>
      </c>
      <c r="F40" s="42">
        <f t="shared" si="5"/>
        <v>0</v>
      </c>
      <c r="G40" s="23"/>
      <c r="H40" s="26">
        <v>13863</v>
      </c>
      <c r="I40" s="41">
        <f t="shared" si="6"/>
        <v>0</v>
      </c>
      <c r="J40" s="41">
        <f t="shared" si="7"/>
        <v>0</v>
      </c>
      <c r="K40" s="24"/>
      <c r="L40" s="24"/>
      <c r="M40" s="24"/>
      <c r="N40" s="24"/>
      <c r="O40" s="24"/>
    </row>
    <row r="41" spans="1:15" ht="20.25" customHeight="1" x14ac:dyDescent="0.15">
      <c r="A41" s="25" t="s">
        <v>29</v>
      </c>
      <c r="B41" s="19" t="s">
        <v>21</v>
      </c>
      <c r="C41" s="20"/>
      <c r="D41" s="21">
        <v>109</v>
      </c>
      <c r="E41" s="22">
        <f t="shared" si="4"/>
        <v>0.85</v>
      </c>
      <c r="F41" s="42">
        <f t="shared" si="5"/>
        <v>0</v>
      </c>
      <c r="G41" s="23"/>
      <c r="H41" s="26">
        <v>45430.590000000004</v>
      </c>
      <c r="I41" s="41">
        <f t="shared" si="6"/>
        <v>0</v>
      </c>
      <c r="J41" s="41">
        <f t="shared" si="7"/>
        <v>0</v>
      </c>
      <c r="K41" s="24"/>
      <c r="L41" s="24"/>
      <c r="M41" s="24"/>
      <c r="N41" s="24"/>
      <c r="O41" s="24"/>
    </row>
    <row r="42" spans="1:15" ht="20.25" customHeight="1" x14ac:dyDescent="0.15">
      <c r="A42" s="25" t="s">
        <v>30</v>
      </c>
      <c r="B42" s="19" t="s">
        <v>21</v>
      </c>
      <c r="C42" s="20"/>
      <c r="D42" s="21">
        <v>109</v>
      </c>
      <c r="E42" s="22">
        <f t="shared" si="4"/>
        <v>0.85</v>
      </c>
      <c r="F42" s="42">
        <f t="shared" si="5"/>
        <v>0</v>
      </c>
      <c r="G42" s="23"/>
      <c r="H42" s="26">
        <v>50113.143000000004</v>
      </c>
      <c r="I42" s="41">
        <f t="shared" si="6"/>
        <v>0</v>
      </c>
      <c r="J42" s="41">
        <f t="shared" si="7"/>
        <v>0</v>
      </c>
      <c r="K42" s="24"/>
      <c r="L42" s="24"/>
      <c r="M42" s="24"/>
      <c r="N42" s="24"/>
      <c r="O42" s="24"/>
    </row>
    <row r="43" spans="1:15" ht="20.25" customHeight="1" x14ac:dyDescent="0.15">
      <c r="A43" s="25" t="s">
        <v>31</v>
      </c>
      <c r="B43" s="19" t="s">
        <v>21</v>
      </c>
      <c r="C43" s="20"/>
      <c r="D43" s="21">
        <v>109</v>
      </c>
      <c r="E43" s="22">
        <f t="shared" si="4"/>
        <v>0.85</v>
      </c>
      <c r="F43" s="42">
        <f t="shared" si="5"/>
        <v>0</v>
      </c>
      <c r="G43" s="23"/>
      <c r="H43" s="26">
        <v>50804.143000000004</v>
      </c>
      <c r="I43" s="41">
        <f t="shared" si="6"/>
        <v>0</v>
      </c>
      <c r="J43" s="41">
        <f t="shared" si="7"/>
        <v>0</v>
      </c>
      <c r="K43" s="24"/>
      <c r="L43" s="24"/>
      <c r="M43" s="24"/>
      <c r="N43" s="24"/>
      <c r="O43" s="24"/>
    </row>
    <row r="44" spans="1:15" ht="20.25" customHeight="1" x14ac:dyDescent="0.15">
      <c r="A44" s="25" t="s">
        <v>32</v>
      </c>
      <c r="B44" s="19" t="s">
        <v>21</v>
      </c>
      <c r="C44" s="20"/>
      <c r="D44" s="21">
        <v>109</v>
      </c>
      <c r="E44" s="22">
        <f t="shared" si="4"/>
        <v>0.85</v>
      </c>
      <c r="F44" s="42">
        <f t="shared" si="5"/>
        <v>0</v>
      </c>
      <c r="G44" s="23"/>
      <c r="H44" s="26">
        <v>47022.484000000004</v>
      </c>
      <c r="I44" s="41">
        <f t="shared" si="6"/>
        <v>0</v>
      </c>
      <c r="J44" s="41">
        <f t="shared" si="7"/>
        <v>0</v>
      </c>
      <c r="K44" s="24"/>
      <c r="L44" s="24"/>
      <c r="M44" s="24"/>
      <c r="N44" s="24"/>
      <c r="O44" s="24"/>
    </row>
    <row r="45" spans="1:15" ht="20.25" customHeight="1" thickBot="1" x14ac:dyDescent="0.2">
      <c r="A45" s="25" t="s">
        <v>33</v>
      </c>
      <c r="B45" s="19" t="s">
        <v>21</v>
      </c>
      <c r="C45" s="20"/>
      <c r="D45" s="21">
        <v>109</v>
      </c>
      <c r="E45" s="22">
        <f t="shared" si="4"/>
        <v>0.85</v>
      </c>
      <c r="F45" s="42">
        <f t="shared" si="5"/>
        <v>0</v>
      </c>
      <c r="G45" s="23"/>
      <c r="H45" s="26">
        <v>47729.143000000004</v>
      </c>
      <c r="I45" s="41">
        <f t="shared" si="6"/>
        <v>0</v>
      </c>
      <c r="J45" s="41">
        <f t="shared" si="7"/>
        <v>0</v>
      </c>
      <c r="K45" s="24"/>
      <c r="L45" s="24"/>
      <c r="M45" s="24"/>
      <c r="N45" s="24"/>
      <c r="O45" s="24"/>
    </row>
    <row r="46" spans="1:15" ht="33" customHeight="1" thickBot="1" x14ac:dyDescent="0.2">
      <c r="A46" s="53" t="s">
        <v>57</v>
      </c>
      <c r="B46" s="53"/>
      <c r="C46" s="53"/>
      <c r="D46" s="53"/>
      <c r="E46" s="53"/>
      <c r="F46" s="53"/>
      <c r="G46" s="53"/>
      <c r="H46" s="54"/>
      <c r="I46" s="29" t="s">
        <v>45</v>
      </c>
      <c r="J46" s="45">
        <f>SUM(J34:J45)</f>
        <v>0</v>
      </c>
      <c r="K46" s="47">
        <f>SUM(J34:J39)</f>
        <v>0</v>
      </c>
      <c r="L46" s="47">
        <f>SUM(J40:J45)</f>
        <v>0</v>
      </c>
    </row>
    <row r="47" spans="1:15" ht="58.5" customHeight="1" thickTop="1" thickBot="1" x14ac:dyDescent="0.2">
      <c r="A47" s="55"/>
      <c r="B47" s="55"/>
      <c r="C47" s="55"/>
      <c r="D47" s="55"/>
      <c r="E47" s="55"/>
      <c r="F47" s="55"/>
      <c r="G47" s="55"/>
      <c r="H47" s="56"/>
      <c r="I47" s="30" t="s">
        <v>46</v>
      </c>
      <c r="J47" s="46">
        <f>J46*3</f>
        <v>0</v>
      </c>
    </row>
    <row r="48" spans="1:15" ht="17.25" x14ac:dyDescent="0.15">
      <c r="A48" s="31"/>
      <c r="H48" s="3"/>
      <c r="I48" s="3"/>
      <c r="J48" s="3"/>
    </row>
    <row r="49" spans="1:15" x14ac:dyDescent="0.15">
      <c r="G49" s="2" t="s">
        <v>0</v>
      </c>
      <c r="H49" s="5"/>
      <c r="I49" s="5"/>
      <c r="J49" s="6"/>
    </row>
    <row r="50" spans="1:15" ht="28.5" customHeight="1" x14ac:dyDescent="0.15">
      <c r="G50" s="2"/>
      <c r="H50" s="36"/>
      <c r="I50" s="36"/>
      <c r="J50" s="37"/>
    </row>
    <row r="51" spans="1:15" ht="16.5" customHeight="1" x14ac:dyDescent="0.15">
      <c r="A51" s="43" t="s">
        <v>53</v>
      </c>
      <c r="B51" s="7"/>
      <c r="C51" s="7"/>
      <c r="D51" s="7"/>
      <c r="E51" s="7"/>
      <c r="F51" s="7"/>
      <c r="G51" s="7"/>
      <c r="H51" s="7"/>
      <c r="I51" s="7"/>
      <c r="J51" s="7"/>
    </row>
    <row r="52" spans="1:15" s="10" customFormat="1" x14ac:dyDescent="0.15">
      <c r="A52" s="51" t="s">
        <v>1</v>
      </c>
      <c r="B52" s="52"/>
      <c r="C52" s="8" t="s">
        <v>2</v>
      </c>
      <c r="D52" s="8" t="s">
        <v>3</v>
      </c>
      <c r="E52" s="8" t="s">
        <v>4</v>
      </c>
      <c r="F52" s="8" t="s">
        <v>5</v>
      </c>
      <c r="G52" s="8" t="s">
        <v>6</v>
      </c>
      <c r="H52" s="8" t="s">
        <v>7</v>
      </c>
      <c r="I52" s="8" t="s">
        <v>8</v>
      </c>
      <c r="J52" s="8" t="s">
        <v>9</v>
      </c>
      <c r="K52" s="9"/>
      <c r="L52" s="9"/>
      <c r="M52" s="9"/>
      <c r="N52" s="9"/>
      <c r="O52" s="9"/>
    </row>
    <row r="53" spans="1:15" ht="16.5" customHeight="1" x14ac:dyDescent="0.15">
      <c r="A53" s="11"/>
      <c r="B53" s="12"/>
      <c r="C53" s="13" t="s">
        <v>38</v>
      </c>
      <c r="D53" s="13" t="s">
        <v>39</v>
      </c>
      <c r="E53" s="13" t="s">
        <v>10</v>
      </c>
      <c r="F53" s="13" t="s">
        <v>11</v>
      </c>
      <c r="G53" s="13" t="s">
        <v>40</v>
      </c>
      <c r="H53" s="13" t="s">
        <v>41</v>
      </c>
      <c r="I53" s="13" t="s">
        <v>11</v>
      </c>
      <c r="J53" s="13" t="s">
        <v>11</v>
      </c>
      <c r="K53" s="14"/>
      <c r="L53" s="14"/>
      <c r="M53" s="14"/>
      <c r="N53" s="14"/>
      <c r="O53" s="14"/>
    </row>
    <row r="54" spans="1:15" ht="16.5" customHeight="1" x14ac:dyDescent="0.15">
      <c r="A54" s="15"/>
      <c r="B54" s="16"/>
      <c r="C54" s="13" t="s">
        <v>12</v>
      </c>
      <c r="D54" s="13" t="s">
        <v>13</v>
      </c>
      <c r="E54" s="13" t="s">
        <v>14</v>
      </c>
      <c r="F54" s="13" t="s">
        <v>15</v>
      </c>
      <c r="G54" s="13" t="s">
        <v>16</v>
      </c>
      <c r="H54" s="13" t="s">
        <v>17</v>
      </c>
      <c r="I54" s="13" t="s">
        <v>18</v>
      </c>
      <c r="J54" s="13" t="s">
        <v>19</v>
      </c>
      <c r="K54" s="17"/>
      <c r="L54" s="14"/>
      <c r="M54" s="14"/>
      <c r="N54" s="14"/>
      <c r="O54" s="14"/>
    </row>
    <row r="55" spans="1:15" ht="20.25" customHeight="1" x14ac:dyDescent="0.15">
      <c r="A55" s="18" t="s">
        <v>20</v>
      </c>
      <c r="B55" s="19" t="s">
        <v>21</v>
      </c>
      <c r="C55" s="20"/>
      <c r="D55" s="21">
        <v>48</v>
      </c>
      <c r="E55" s="22">
        <f t="shared" ref="E55:E66" si="8">E13</f>
        <v>0.85</v>
      </c>
      <c r="F55" s="42">
        <f>C55*D55*E55</f>
        <v>0</v>
      </c>
      <c r="G55" s="23"/>
      <c r="H55" s="21">
        <v>18338</v>
      </c>
      <c r="I55" s="41">
        <f>G55*H55</f>
        <v>0</v>
      </c>
      <c r="J55" s="41">
        <f>ROUNDDOWN(F55+I55,0)</f>
        <v>0</v>
      </c>
      <c r="K55" s="24"/>
      <c r="L55" s="24"/>
      <c r="M55" s="24"/>
      <c r="N55" s="24"/>
      <c r="O55" s="24"/>
    </row>
    <row r="56" spans="1:15" ht="20.25" customHeight="1" x14ac:dyDescent="0.15">
      <c r="A56" s="25" t="s">
        <v>22</v>
      </c>
      <c r="B56" s="19" t="s">
        <v>21</v>
      </c>
      <c r="C56" s="20"/>
      <c r="D56" s="21">
        <v>48</v>
      </c>
      <c r="E56" s="22">
        <f t="shared" si="8"/>
        <v>0.85</v>
      </c>
      <c r="F56" s="42">
        <f t="shared" ref="F56:F66" si="9">C56*D56*E56</f>
        <v>0</v>
      </c>
      <c r="G56" s="23"/>
      <c r="H56" s="26">
        <v>13856</v>
      </c>
      <c r="I56" s="41">
        <f t="shared" ref="I56:I66" si="10">ROUNDDOWN(G56*H56,0)</f>
        <v>0</v>
      </c>
      <c r="J56" s="41">
        <f t="shared" ref="J56:J66" si="11">ROUNDDOWN(F56+I56,0)</f>
        <v>0</v>
      </c>
      <c r="K56" s="24"/>
      <c r="L56" s="24"/>
      <c r="M56" s="24"/>
      <c r="N56" s="24"/>
      <c r="O56" s="24"/>
    </row>
    <row r="57" spans="1:15" ht="20.25" customHeight="1" x14ac:dyDescent="0.15">
      <c r="A57" s="25" t="s">
        <v>23</v>
      </c>
      <c r="B57" s="19" t="s">
        <v>21</v>
      </c>
      <c r="C57" s="20"/>
      <c r="D57" s="21">
        <v>48</v>
      </c>
      <c r="E57" s="22">
        <f t="shared" si="8"/>
        <v>0.85</v>
      </c>
      <c r="F57" s="42">
        <f t="shared" si="9"/>
        <v>0</v>
      </c>
      <c r="G57" s="23"/>
      <c r="H57" s="26">
        <v>11833</v>
      </c>
      <c r="I57" s="41">
        <f t="shared" si="10"/>
        <v>0</v>
      </c>
      <c r="J57" s="41">
        <f t="shared" si="11"/>
        <v>0</v>
      </c>
      <c r="K57" s="24"/>
      <c r="L57" s="24"/>
      <c r="M57" s="24"/>
      <c r="N57" s="24"/>
      <c r="O57" s="24"/>
    </row>
    <row r="58" spans="1:15" ht="20.25" customHeight="1" x14ac:dyDescent="0.15">
      <c r="A58" s="25" t="s">
        <v>24</v>
      </c>
      <c r="B58" s="19" t="s">
        <v>25</v>
      </c>
      <c r="C58" s="27"/>
      <c r="D58" s="21">
        <v>48</v>
      </c>
      <c r="E58" s="22">
        <f t="shared" si="8"/>
        <v>0.85</v>
      </c>
      <c r="F58" s="42">
        <f t="shared" si="9"/>
        <v>0</v>
      </c>
      <c r="G58" s="28"/>
      <c r="H58" s="26">
        <v>11293</v>
      </c>
      <c r="I58" s="41">
        <f t="shared" si="10"/>
        <v>0</v>
      </c>
      <c r="J58" s="41">
        <f t="shared" si="11"/>
        <v>0</v>
      </c>
      <c r="K58" s="24"/>
      <c r="L58" s="24"/>
      <c r="M58" s="24"/>
      <c r="N58" s="24"/>
      <c r="O58" s="24"/>
    </row>
    <row r="59" spans="1:15" ht="20.25" customHeight="1" x14ac:dyDescent="0.15">
      <c r="A59" s="25" t="s">
        <v>26</v>
      </c>
      <c r="B59" s="19" t="s">
        <v>25</v>
      </c>
      <c r="C59" s="27"/>
      <c r="D59" s="21">
        <v>48</v>
      </c>
      <c r="E59" s="22">
        <f t="shared" si="8"/>
        <v>0.85</v>
      </c>
      <c r="F59" s="42">
        <f t="shared" si="9"/>
        <v>0</v>
      </c>
      <c r="G59" s="28"/>
      <c r="H59" s="26">
        <v>14515</v>
      </c>
      <c r="I59" s="41">
        <f t="shared" si="10"/>
        <v>0</v>
      </c>
      <c r="J59" s="41">
        <f t="shared" si="11"/>
        <v>0</v>
      </c>
      <c r="K59" s="24"/>
      <c r="L59" s="24"/>
      <c r="M59" s="24"/>
      <c r="N59" s="24"/>
      <c r="O59" s="24"/>
    </row>
    <row r="60" spans="1:15" ht="20.25" customHeight="1" x14ac:dyDescent="0.15">
      <c r="A60" s="25" t="s">
        <v>27</v>
      </c>
      <c r="B60" s="19" t="s">
        <v>25</v>
      </c>
      <c r="C60" s="27"/>
      <c r="D60" s="21">
        <v>48</v>
      </c>
      <c r="E60" s="22">
        <f t="shared" si="8"/>
        <v>0.85</v>
      </c>
      <c r="F60" s="42">
        <f t="shared" si="9"/>
        <v>0</v>
      </c>
      <c r="G60" s="28"/>
      <c r="H60" s="26">
        <v>16194</v>
      </c>
      <c r="I60" s="41">
        <f t="shared" si="10"/>
        <v>0</v>
      </c>
      <c r="J60" s="41">
        <f t="shared" si="11"/>
        <v>0</v>
      </c>
      <c r="K60" s="24"/>
      <c r="L60" s="24"/>
      <c r="M60" s="24"/>
      <c r="N60" s="24"/>
      <c r="O60" s="24"/>
    </row>
    <row r="61" spans="1:15" ht="20.25" customHeight="1" x14ac:dyDescent="0.15">
      <c r="A61" s="25" t="s">
        <v>28</v>
      </c>
      <c r="B61" s="19" t="s">
        <v>21</v>
      </c>
      <c r="C61" s="20"/>
      <c r="D61" s="21">
        <v>48</v>
      </c>
      <c r="E61" s="22">
        <f t="shared" si="8"/>
        <v>0.85</v>
      </c>
      <c r="F61" s="42">
        <f t="shared" si="9"/>
        <v>0</v>
      </c>
      <c r="G61" s="23"/>
      <c r="H61" s="26">
        <v>13280</v>
      </c>
      <c r="I61" s="41">
        <f t="shared" si="10"/>
        <v>0</v>
      </c>
      <c r="J61" s="41">
        <f t="shared" si="11"/>
        <v>0</v>
      </c>
      <c r="K61" s="24"/>
      <c r="L61" s="24"/>
      <c r="M61" s="24"/>
      <c r="N61" s="24"/>
      <c r="O61" s="24"/>
    </row>
    <row r="62" spans="1:15" ht="20.25" customHeight="1" x14ac:dyDescent="0.15">
      <c r="A62" s="25" t="s">
        <v>29</v>
      </c>
      <c r="B62" s="19" t="s">
        <v>21</v>
      </c>
      <c r="C62" s="20"/>
      <c r="D62" s="21">
        <v>48</v>
      </c>
      <c r="E62" s="22">
        <f t="shared" si="8"/>
        <v>0.85</v>
      </c>
      <c r="F62" s="42">
        <f t="shared" si="9"/>
        <v>0</v>
      </c>
      <c r="G62" s="23"/>
      <c r="H62" s="26">
        <v>12298</v>
      </c>
      <c r="I62" s="41">
        <f t="shared" si="10"/>
        <v>0</v>
      </c>
      <c r="J62" s="41">
        <f t="shared" si="11"/>
        <v>0</v>
      </c>
      <c r="K62" s="24"/>
      <c r="L62" s="24"/>
      <c r="M62" s="24"/>
      <c r="N62" s="24"/>
      <c r="O62" s="24"/>
    </row>
    <row r="63" spans="1:15" ht="20.25" customHeight="1" x14ac:dyDescent="0.15">
      <c r="A63" s="25" t="s">
        <v>30</v>
      </c>
      <c r="B63" s="19" t="s">
        <v>21</v>
      </c>
      <c r="C63" s="20"/>
      <c r="D63" s="21">
        <v>48</v>
      </c>
      <c r="E63" s="22">
        <f t="shared" si="8"/>
        <v>0.85</v>
      </c>
      <c r="F63" s="42">
        <f t="shared" si="9"/>
        <v>0</v>
      </c>
      <c r="G63" s="23"/>
      <c r="H63" s="26">
        <v>16833</v>
      </c>
      <c r="I63" s="41">
        <f t="shared" si="10"/>
        <v>0</v>
      </c>
      <c r="J63" s="41">
        <f t="shared" si="11"/>
        <v>0</v>
      </c>
      <c r="K63" s="24"/>
      <c r="L63" s="24"/>
      <c r="M63" s="24"/>
      <c r="N63" s="24"/>
      <c r="O63" s="24"/>
    </row>
    <row r="64" spans="1:15" ht="20.25" customHeight="1" x14ac:dyDescent="0.15">
      <c r="A64" s="25" t="s">
        <v>31</v>
      </c>
      <c r="B64" s="19" t="s">
        <v>21</v>
      </c>
      <c r="C64" s="20"/>
      <c r="D64" s="21">
        <v>48</v>
      </c>
      <c r="E64" s="22">
        <f t="shared" si="8"/>
        <v>0.85</v>
      </c>
      <c r="F64" s="42">
        <f t="shared" si="9"/>
        <v>0</v>
      </c>
      <c r="G64" s="23"/>
      <c r="H64" s="26">
        <v>19639</v>
      </c>
      <c r="I64" s="41">
        <f t="shared" si="10"/>
        <v>0</v>
      </c>
      <c r="J64" s="41">
        <f t="shared" si="11"/>
        <v>0</v>
      </c>
      <c r="K64" s="24"/>
      <c r="L64" s="24"/>
      <c r="M64" s="24"/>
      <c r="N64" s="24"/>
      <c r="O64" s="24"/>
    </row>
    <row r="65" spans="1:15" ht="20.25" customHeight="1" x14ac:dyDescent="0.15">
      <c r="A65" s="25" t="s">
        <v>32</v>
      </c>
      <c r="B65" s="19" t="s">
        <v>21</v>
      </c>
      <c r="C65" s="20"/>
      <c r="D65" s="21">
        <v>48</v>
      </c>
      <c r="E65" s="22">
        <f t="shared" si="8"/>
        <v>0.85</v>
      </c>
      <c r="F65" s="42">
        <f t="shared" si="9"/>
        <v>0</v>
      </c>
      <c r="G65" s="23"/>
      <c r="H65" s="26">
        <v>20384</v>
      </c>
      <c r="I65" s="41">
        <f t="shared" si="10"/>
        <v>0</v>
      </c>
      <c r="J65" s="41">
        <f t="shared" si="11"/>
        <v>0</v>
      </c>
      <c r="K65" s="24"/>
      <c r="L65" s="24"/>
      <c r="M65" s="24"/>
      <c r="N65" s="24"/>
      <c r="O65" s="24"/>
    </row>
    <row r="66" spans="1:15" ht="20.25" customHeight="1" thickBot="1" x14ac:dyDescent="0.2">
      <c r="A66" s="25" t="s">
        <v>33</v>
      </c>
      <c r="B66" s="19" t="s">
        <v>21</v>
      </c>
      <c r="C66" s="20"/>
      <c r="D66" s="21">
        <v>48</v>
      </c>
      <c r="E66" s="22">
        <f t="shared" si="8"/>
        <v>0.85</v>
      </c>
      <c r="F66" s="42">
        <f t="shared" si="9"/>
        <v>0</v>
      </c>
      <c r="G66" s="23"/>
      <c r="H66" s="26">
        <v>18142</v>
      </c>
      <c r="I66" s="41">
        <f t="shared" si="10"/>
        <v>0</v>
      </c>
      <c r="J66" s="41">
        <f t="shared" si="11"/>
        <v>0</v>
      </c>
      <c r="K66" s="24"/>
      <c r="L66" s="24"/>
      <c r="M66" s="24"/>
      <c r="N66" s="24"/>
      <c r="O66" s="24"/>
    </row>
    <row r="67" spans="1:15" ht="33" customHeight="1" thickBot="1" x14ac:dyDescent="0.2">
      <c r="A67" s="53" t="s">
        <v>57</v>
      </c>
      <c r="B67" s="53"/>
      <c r="C67" s="53"/>
      <c r="D67" s="53"/>
      <c r="E67" s="53"/>
      <c r="F67" s="53"/>
      <c r="G67" s="53"/>
      <c r="H67" s="54"/>
      <c r="I67" s="29" t="s">
        <v>47</v>
      </c>
      <c r="J67" s="45">
        <f>SUM(J55:J66)</f>
        <v>0</v>
      </c>
      <c r="K67" s="47">
        <f>SUM(J55:J60)</f>
        <v>0</v>
      </c>
      <c r="L67" s="47">
        <f>SUM(J61:J66)</f>
        <v>0</v>
      </c>
    </row>
    <row r="68" spans="1:15" ht="58.5" customHeight="1" thickTop="1" thickBot="1" x14ac:dyDescent="0.2">
      <c r="A68" s="55"/>
      <c r="B68" s="55"/>
      <c r="C68" s="55"/>
      <c r="D68" s="55"/>
      <c r="E68" s="55"/>
      <c r="F68" s="55"/>
      <c r="G68" s="55"/>
      <c r="H68" s="56"/>
      <c r="I68" s="30" t="s">
        <v>48</v>
      </c>
      <c r="J68" s="46">
        <f>J67*3</f>
        <v>0</v>
      </c>
    </row>
    <row r="69" spans="1:15" ht="17.25" x14ac:dyDescent="0.15">
      <c r="A69" s="31"/>
      <c r="H69" s="3"/>
      <c r="I69" s="3"/>
      <c r="J69" s="3"/>
    </row>
    <row r="70" spans="1:15" x14ac:dyDescent="0.15">
      <c r="G70" s="2" t="s">
        <v>0</v>
      </c>
      <c r="H70" s="5"/>
      <c r="I70" s="5"/>
      <c r="J70" s="6"/>
    </row>
    <row r="71" spans="1:15" ht="28.5" customHeight="1" x14ac:dyDescent="0.15">
      <c r="G71" s="2"/>
      <c r="H71" s="36"/>
      <c r="I71" s="36"/>
      <c r="J71" s="37"/>
    </row>
    <row r="72" spans="1:15" ht="16.5" customHeight="1" x14ac:dyDescent="0.15">
      <c r="A72" s="43" t="s">
        <v>54</v>
      </c>
      <c r="B72" s="7"/>
      <c r="C72" s="7"/>
      <c r="D72" s="7"/>
      <c r="E72" s="7"/>
      <c r="F72" s="7"/>
      <c r="G72" s="7"/>
      <c r="H72" s="7"/>
      <c r="I72" s="7"/>
      <c r="J72" s="7"/>
    </row>
    <row r="73" spans="1:15" s="10" customFormat="1" x14ac:dyDescent="0.15">
      <c r="A73" s="51" t="s">
        <v>1</v>
      </c>
      <c r="B73" s="52"/>
      <c r="C73" s="8" t="s">
        <v>2</v>
      </c>
      <c r="D73" s="8" t="s">
        <v>3</v>
      </c>
      <c r="E73" s="8" t="s">
        <v>4</v>
      </c>
      <c r="F73" s="8" t="s">
        <v>5</v>
      </c>
      <c r="G73" s="8" t="s">
        <v>6</v>
      </c>
      <c r="H73" s="8" t="s">
        <v>7</v>
      </c>
      <c r="I73" s="8" t="s">
        <v>8</v>
      </c>
      <c r="J73" s="8" t="s">
        <v>9</v>
      </c>
      <c r="K73" s="9"/>
      <c r="L73" s="9"/>
      <c r="M73" s="9"/>
      <c r="N73" s="9"/>
      <c r="O73" s="9"/>
    </row>
    <row r="74" spans="1:15" ht="16.5" customHeight="1" x14ac:dyDescent="0.15">
      <c r="A74" s="11"/>
      <c r="B74" s="12"/>
      <c r="C74" s="13" t="s">
        <v>38</v>
      </c>
      <c r="D74" s="13" t="s">
        <v>39</v>
      </c>
      <c r="E74" s="13" t="s">
        <v>10</v>
      </c>
      <c r="F74" s="13" t="s">
        <v>11</v>
      </c>
      <c r="G74" s="13" t="s">
        <v>40</v>
      </c>
      <c r="H74" s="13" t="s">
        <v>41</v>
      </c>
      <c r="I74" s="13" t="s">
        <v>11</v>
      </c>
      <c r="J74" s="13" t="s">
        <v>11</v>
      </c>
      <c r="K74" s="14"/>
      <c r="L74" s="14"/>
      <c r="M74" s="14"/>
      <c r="N74" s="14"/>
      <c r="O74" s="14"/>
    </row>
    <row r="75" spans="1:15" ht="16.5" customHeight="1" x14ac:dyDescent="0.15">
      <c r="A75" s="15"/>
      <c r="B75" s="16"/>
      <c r="C75" s="13" t="s">
        <v>12</v>
      </c>
      <c r="D75" s="13" t="s">
        <v>13</v>
      </c>
      <c r="E75" s="13" t="s">
        <v>14</v>
      </c>
      <c r="F75" s="13" t="s">
        <v>15</v>
      </c>
      <c r="G75" s="13" t="s">
        <v>16</v>
      </c>
      <c r="H75" s="13" t="s">
        <v>17</v>
      </c>
      <c r="I75" s="13" t="s">
        <v>18</v>
      </c>
      <c r="J75" s="13" t="s">
        <v>19</v>
      </c>
      <c r="K75" s="17"/>
      <c r="L75" s="14"/>
      <c r="M75" s="14"/>
      <c r="N75" s="14"/>
      <c r="O75" s="14"/>
    </row>
    <row r="76" spans="1:15" ht="20.25" customHeight="1" x14ac:dyDescent="0.15">
      <c r="A76" s="18" t="s">
        <v>20</v>
      </c>
      <c r="B76" s="19" t="s">
        <v>21</v>
      </c>
      <c r="C76" s="20"/>
      <c r="D76" s="21">
        <v>82</v>
      </c>
      <c r="E76" s="22">
        <f t="shared" ref="E76:E87" si="12">E13</f>
        <v>0.85</v>
      </c>
      <c r="F76" s="42">
        <f>C76*D76*E76</f>
        <v>0</v>
      </c>
      <c r="G76" s="23"/>
      <c r="H76" s="21">
        <v>17694</v>
      </c>
      <c r="I76" s="41">
        <f>G76*H76</f>
        <v>0</v>
      </c>
      <c r="J76" s="41">
        <f>ROUNDDOWN(F76+I76,0)</f>
        <v>0</v>
      </c>
      <c r="K76" s="24"/>
      <c r="L76" s="24"/>
      <c r="M76" s="24"/>
      <c r="N76" s="24"/>
      <c r="O76" s="24"/>
    </row>
    <row r="77" spans="1:15" ht="20.25" customHeight="1" x14ac:dyDescent="0.15">
      <c r="A77" s="25" t="s">
        <v>22</v>
      </c>
      <c r="B77" s="19" t="s">
        <v>21</v>
      </c>
      <c r="C77" s="20"/>
      <c r="D77" s="21">
        <v>82</v>
      </c>
      <c r="E77" s="22">
        <f t="shared" si="12"/>
        <v>0.85</v>
      </c>
      <c r="F77" s="42">
        <f t="shared" ref="F77:F87" si="13">C77*D77*E77</f>
        <v>0</v>
      </c>
      <c r="G77" s="23"/>
      <c r="H77" s="26">
        <v>14095</v>
      </c>
      <c r="I77" s="41">
        <f t="shared" ref="I77:I87" si="14">ROUNDDOWN(G77*H77,0)</f>
        <v>0</v>
      </c>
      <c r="J77" s="41">
        <f t="shared" ref="J77:J87" si="15">ROUNDDOWN(F77+I77,0)</f>
        <v>0</v>
      </c>
      <c r="K77" s="24"/>
      <c r="L77" s="24"/>
      <c r="M77" s="24"/>
      <c r="N77" s="24"/>
      <c r="O77" s="24"/>
    </row>
    <row r="78" spans="1:15" ht="20.25" customHeight="1" x14ac:dyDescent="0.15">
      <c r="A78" s="25" t="s">
        <v>23</v>
      </c>
      <c r="B78" s="19" t="s">
        <v>21</v>
      </c>
      <c r="C78" s="20"/>
      <c r="D78" s="21">
        <v>82</v>
      </c>
      <c r="E78" s="22">
        <f t="shared" si="12"/>
        <v>0.85</v>
      </c>
      <c r="F78" s="42">
        <f t="shared" si="13"/>
        <v>0</v>
      </c>
      <c r="G78" s="23"/>
      <c r="H78" s="26">
        <v>16117</v>
      </c>
      <c r="I78" s="41">
        <f t="shared" si="14"/>
        <v>0</v>
      </c>
      <c r="J78" s="41">
        <f t="shared" si="15"/>
        <v>0</v>
      </c>
      <c r="K78" s="24"/>
      <c r="L78" s="24"/>
      <c r="M78" s="24"/>
      <c r="N78" s="24"/>
      <c r="O78" s="24"/>
    </row>
    <row r="79" spans="1:15" ht="20.25" customHeight="1" x14ac:dyDescent="0.15">
      <c r="A79" s="25" t="s">
        <v>24</v>
      </c>
      <c r="B79" s="19" t="s">
        <v>25</v>
      </c>
      <c r="C79" s="27"/>
      <c r="D79" s="21">
        <v>82</v>
      </c>
      <c r="E79" s="22">
        <f t="shared" si="12"/>
        <v>0.85</v>
      </c>
      <c r="F79" s="42">
        <f t="shared" si="13"/>
        <v>0</v>
      </c>
      <c r="G79" s="28"/>
      <c r="H79" s="26">
        <v>15883</v>
      </c>
      <c r="I79" s="41">
        <f t="shared" si="14"/>
        <v>0</v>
      </c>
      <c r="J79" s="41">
        <f t="shared" si="15"/>
        <v>0</v>
      </c>
      <c r="K79" s="24"/>
      <c r="L79" s="24"/>
      <c r="M79" s="24"/>
      <c r="N79" s="24"/>
      <c r="O79" s="24"/>
    </row>
    <row r="80" spans="1:15" ht="20.25" customHeight="1" x14ac:dyDescent="0.15">
      <c r="A80" s="25" t="s">
        <v>26</v>
      </c>
      <c r="B80" s="19" t="s">
        <v>25</v>
      </c>
      <c r="C80" s="27"/>
      <c r="D80" s="21">
        <v>82</v>
      </c>
      <c r="E80" s="22">
        <f t="shared" si="12"/>
        <v>0.85</v>
      </c>
      <c r="F80" s="42">
        <f t="shared" si="13"/>
        <v>0</v>
      </c>
      <c r="G80" s="28"/>
      <c r="H80" s="26">
        <v>23420</v>
      </c>
      <c r="I80" s="41">
        <f t="shared" si="14"/>
        <v>0</v>
      </c>
      <c r="J80" s="41">
        <f t="shared" si="15"/>
        <v>0</v>
      </c>
      <c r="K80" s="24"/>
      <c r="L80" s="24"/>
      <c r="M80" s="24"/>
      <c r="N80" s="24"/>
      <c r="O80" s="24"/>
    </row>
    <row r="81" spans="1:15" ht="20.25" customHeight="1" x14ac:dyDescent="0.15">
      <c r="A81" s="25" t="s">
        <v>27</v>
      </c>
      <c r="B81" s="19" t="s">
        <v>25</v>
      </c>
      <c r="C81" s="27"/>
      <c r="D81" s="21">
        <v>82</v>
      </c>
      <c r="E81" s="22">
        <f t="shared" si="12"/>
        <v>0.85</v>
      </c>
      <c r="F81" s="42">
        <f t="shared" si="13"/>
        <v>0</v>
      </c>
      <c r="G81" s="28"/>
      <c r="H81" s="26">
        <v>18389</v>
      </c>
      <c r="I81" s="41">
        <f t="shared" si="14"/>
        <v>0</v>
      </c>
      <c r="J81" s="41">
        <f t="shared" si="15"/>
        <v>0</v>
      </c>
      <c r="K81" s="24"/>
      <c r="L81" s="24"/>
      <c r="M81" s="24"/>
      <c r="N81" s="24"/>
      <c r="O81" s="24"/>
    </row>
    <row r="82" spans="1:15" ht="20.25" customHeight="1" x14ac:dyDescent="0.15">
      <c r="A82" s="25" t="s">
        <v>28</v>
      </c>
      <c r="B82" s="19" t="s">
        <v>21</v>
      </c>
      <c r="C82" s="20"/>
      <c r="D82" s="21">
        <v>82</v>
      </c>
      <c r="E82" s="22">
        <f t="shared" si="12"/>
        <v>0.85</v>
      </c>
      <c r="F82" s="42">
        <f t="shared" si="13"/>
        <v>0</v>
      </c>
      <c r="G82" s="23"/>
      <c r="H82" s="26">
        <v>15474</v>
      </c>
      <c r="I82" s="41">
        <f t="shared" si="14"/>
        <v>0</v>
      </c>
      <c r="J82" s="41">
        <f t="shared" si="15"/>
        <v>0</v>
      </c>
      <c r="K82" s="24"/>
      <c r="L82" s="24"/>
      <c r="M82" s="24"/>
      <c r="N82" s="24"/>
      <c r="O82" s="24"/>
    </row>
    <row r="83" spans="1:15" ht="20.25" customHeight="1" x14ac:dyDescent="0.15">
      <c r="A83" s="25" t="s">
        <v>29</v>
      </c>
      <c r="B83" s="19" t="s">
        <v>21</v>
      </c>
      <c r="C83" s="20"/>
      <c r="D83" s="21">
        <v>82</v>
      </c>
      <c r="E83" s="22">
        <f t="shared" si="12"/>
        <v>0.85</v>
      </c>
      <c r="F83" s="42">
        <f t="shared" si="13"/>
        <v>0</v>
      </c>
      <c r="G83" s="23"/>
      <c r="H83" s="26">
        <v>18682</v>
      </c>
      <c r="I83" s="41">
        <f t="shared" si="14"/>
        <v>0</v>
      </c>
      <c r="J83" s="41">
        <f t="shared" si="15"/>
        <v>0</v>
      </c>
      <c r="K83" s="24"/>
      <c r="L83" s="24"/>
      <c r="M83" s="24"/>
      <c r="N83" s="24"/>
      <c r="O83" s="24"/>
    </row>
    <row r="84" spans="1:15" ht="20.25" customHeight="1" x14ac:dyDescent="0.15">
      <c r="A84" s="25" t="s">
        <v>30</v>
      </c>
      <c r="B84" s="19" t="s">
        <v>21</v>
      </c>
      <c r="C84" s="20"/>
      <c r="D84" s="21">
        <v>82</v>
      </c>
      <c r="E84" s="22">
        <f t="shared" si="12"/>
        <v>0.85</v>
      </c>
      <c r="F84" s="42">
        <f t="shared" si="13"/>
        <v>0</v>
      </c>
      <c r="G84" s="23"/>
      <c r="H84" s="26">
        <v>18566</v>
      </c>
      <c r="I84" s="41">
        <f t="shared" si="14"/>
        <v>0</v>
      </c>
      <c r="J84" s="41">
        <f t="shared" si="15"/>
        <v>0</v>
      </c>
      <c r="K84" s="24"/>
      <c r="L84" s="24"/>
      <c r="M84" s="24"/>
      <c r="N84" s="24"/>
      <c r="O84" s="24"/>
    </row>
    <row r="85" spans="1:15" ht="20.25" customHeight="1" x14ac:dyDescent="0.15">
      <c r="A85" s="25" t="s">
        <v>31</v>
      </c>
      <c r="B85" s="19" t="s">
        <v>21</v>
      </c>
      <c r="C85" s="20"/>
      <c r="D85" s="21">
        <v>82</v>
      </c>
      <c r="E85" s="22">
        <f t="shared" si="12"/>
        <v>0.85</v>
      </c>
      <c r="F85" s="42">
        <f t="shared" si="13"/>
        <v>0</v>
      </c>
      <c r="G85" s="23"/>
      <c r="H85" s="26">
        <v>18681</v>
      </c>
      <c r="I85" s="41">
        <f t="shared" si="14"/>
        <v>0</v>
      </c>
      <c r="J85" s="41">
        <f t="shared" si="15"/>
        <v>0</v>
      </c>
      <c r="K85" s="24"/>
      <c r="L85" s="24"/>
      <c r="M85" s="24"/>
      <c r="N85" s="24"/>
      <c r="O85" s="24"/>
    </row>
    <row r="86" spans="1:15" ht="20.25" customHeight="1" x14ac:dyDescent="0.15">
      <c r="A86" s="25" t="s">
        <v>32</v>
      </c>
      <c r="B86" s="19" t="s">
        <v>21</v>
      </c>
      <c r="C86" s="20"/>
      <c r="D86" s="21">
        <v>82</v>
      </c>
      <c r="E86" s="22">
        <f t="shared" si="12"/>
        <v>0.85</v>
      </c>
      <c r="F86" s="42">
        <f t="shared" si="13"/>
        <v>0</v>
      </c>
      <c r="G86" s="23"/>
      <c r="H86" s="26">
        <v>20516</v>
      </c>
      <c r="I86" s="41">
        <f t="shared" si="14"/>
        <v>0</v>
      </c>
      <c r="J86" s="41">
        <f t="shared" si="15"/>
        <v>0</v>
      </c>
      <c r="K86" s="24"/>
      <c r="L86" s="24"/>
      <c r="M86" s="24"/>
      <c r="N86" s="24"/>
      <c r="O86" s="24"/>
    </row>
    <row r="87" spans="1:15" ht="20.25" customHeight="1" thickBot="1" x14ac:dyDescent="0.2">
      <c r="A87" s="25" t="s">
        <v>33</v>
      </c>
      <c r="B87" s="19" t="s">
        <v>21</v>
      </c>
      <c r="C87" s="20"/>
      <c r="D87" s="21">
        <v>82</v>
      </c>
      <c r="E87" s="22">
        <f t="shared" si="12"/>
        <v>0.85</v>
      </c>
      <c r="F87" s="42">
        <f t="shared" si="13"/>
        <v>0</v>
      </c>
      <c r="G87" s="23"/>
      <c r="H87" s="26">
        <v>17479</v>
      </c>
      <c r="I87" s="41">
        <f t="shared" si="14"/>
        <v>0</v>
      </c>
      <c r="J87" s="41">
        <f t="shared" si="15"/>
        <v>0</v>
      </c>
      <c r="K87" s="24"/>
      <c r="L87" s="24"/>
      <c r="M87" s="24"/>
      <c r="N87" s="24"/>
      <c r="O87" s="24"/>
    </row>
    <row r="88" spans="1:15" ht="33" customHeight="1" thickBot="1" x14ac:dyDescent="0.2">
      <c r="A88" s="53" t="s">
        <v>57</v>
      </c>
      <c r="B88" s="53"/>
      <c r="C88" s="53"/>
      <c r="D88" s="53"/>
      <c r="E88" s="53"/>
      <c r="F88" s="53"/>
      <c r="G88" s="53"/>
      <c r="H88" s="54"/>
      <c r="I88" s="29" t="s">
        <v>49</v>
      </c>
      <c r="J88" s="45">
        <f>SUM(J76:J87)</f>
        <v>0</v>
      </c>
      <c r="K88" s="47">
        <f>SUM(J76:J81)</f>
        <v>0</v>
      </c>
      <c r="L88" s="47">
        <f>SUM(J82:J87)</f>
        <v>0</v>
      </c>
    </row>
    <row r="89" spans="1:15" ht="58.5" customHeight="1" thickTop="1" thickBot="1" x14ac:dyDescent="0.2">
      <c r="A89" s="55"/>
      <c r="B89" s="55"/>
      <c r="C89" s="55"/>
      <c r="D89" s="55"/>
      <c r="E89" s="55"/>
      <c r="F89" s="55"/>
      <c r="G89" s="55"/>
      <c r="H89" s="56"/>
      <c r="I89" s="30" t="s">
        <v>50</v>
      </c>
      <c r="J89" s="46">
        <f>J88*3</f>
        <v>0</v>
      </c>
    </row>
    <row r="90" spans="1:15" ht="17.25" x14ac:dyDescent="0.15">
      <c r="A90" s="31"/>
      <c r="H90" s="3"/>
      <c r="I90" s="3"/>
      <c r="J90" s="3"/>
    </row>
    <row r="91" spans="1:15" x14ac:dyDescent="0.15">
      <c r="G91" s="2" t="s">
        <v>0</v>
      </c>
      <c r="H91" s="5"/>
      <c r="I91" s="5"/>
      <c r="J91" s="6"/>
    </row>
    <row r="92" spans="1:15" ht="16.5" customHeight="1" x14ac:dyDescent="0.15">
      <c r="A92" s="43" t="s">
        <v>55</v>
      </c>
      <c r="B92" s="7"/>
      <c r="C92" s="7"/>
      <c r="D92" s="7"/>
      <c r="E92" s="7"/>
      <c r="F92" s="7"/>
      <c r="G92" s="7"/>
      <c r="H92" s="7"/>
      <c r="I92" s="7"/>
      <c r="J92" s="7"/>
    </row>
    <row r="93" spans="1:15" s="10" customFormat="1" x14ac:dyDescent="0.15">
      <c r="A93" s="51" t="s">
        <v>1</v>
      </c>
      <c r="B93" s="52"/>
      <c r="C93" s="8" t="s">
        <v>2</v>
      </c>
      <c r="D93" s="8" t="s">
        <v>3</v>
      </c>
      <c r="E93" s="8" t="s">
        <v>4</v>
      </c>
      <c r="F93" s="8" t="s">
        <v>5</v>
      </c>
      <c r="G93" s="8" t="s">
        <v>6</v>
      </c>
      <c r="H93" s="8" t="s">
        <v>7</v>
      </c>
      <c r="I93" s="8" t="s">
        <v>8</v>
      </c>
      <c r="J93" s="8" t="s">
        <v>9</v>
      </c>
      <c r="K93" s="9"/>
      <c r="L93" s="9"/>
      <c r="M93" s="9"/>
      <c r="N93" s="9"/>
      <c r="O93" s="9"/>
    </row>
    <row r="94" spans="1:15" ht="16.5" customHeight="1" x14ac:dyDescent="0.15">
      <c r="A94" s="11"/>
      <c r="B94" s="12"/>
      <c r="C94" s="13" t="s">
        <v>38</v>
      </c>
      <c r="D94" s="13" t="s">
        <v>39</v>
      </c>
      <c r="E94" s="13" t="s">
        <v>10</v>
      </c>
      <c r="F94" s="13" t="s">
        <v>11</v>
      </c>
      <c r="G94" s="13" t="s">
        <v>40</v>
      </c>
      <c r="H94" s="13" t="s">
        <v>41</v>
      </c>
      <c r="I94" s="13" t="s">
        <v>11</v>
      </c>
      <c r="J94" s="13" t="s">
        <v>11</v>
      </c>
      <c r="K94" s="14"/>
      <c r="L94" s="14"/>
      <c r="M94" s="14"/>
      <c r="N94" s="14"/>
      <c r="O94" s="14"/>
    </row>
    <row r="95" spans="1:15" ht="16.5" customHeight="1" x14ac:dyDescent="0.15">
      <c r="A95" s="15"/>
      <c r="B95" s="16"/>
      <c r="C95" s="13" t="s">
        <v>12</v>
      </c>
      <c r="D95" s="13" t="s">
        <v>13</v>
      </c>
      <c r="E95" s="13" t="s">
        <v>14</v>
      </c>
      <c r="F95" s="13" t="s">
        <v>15</v>
      </c>
      <c r="G95" s="13" t="s">
        <v>16</v>
      </c>
      <c r="H95" s="13" t="s">
        <v>17</v>
      </c>
      <c r="I95" s="13" t="s">
        <v>18</v>
      </c>
      <c r="J95" s="13" t="s">
        <v>19</v>
      </c>
      <c r="K95" s="17"/>
      <c r="L95" s="14"/>
      <c r="M95" s="14"/>
      <c r="N95" s="14"/>
      <c r="O95" s="14"/>
    </row>
    <row r="96" spans="1:15" ht="20.25" customHeight="1" x14ac:dyDescent="0.15">
      <c r="A96" s="18" t="s">
        <v>20</v>
      </c>
      <c r="B96" s="19" t="s">
        <v>21</v>
      </c>
      <c r="C96" s="20"/>
      <c r="D96" s="21">
        <v>61</v>
      </c>
      <c r="E96" s="22">
        <f t="shared" ref="E96:E107" si="16">E13</f>
        <v>0.85</v>
      </c>
      <c r="F96" s="42">
        <f>C96*D96*E96</f>
        <v>0</v>
      </c>
      <c r="G96" s="23"/>
      <c r="H96" s="21">
        <v>22175</v>
      </c>
      <c r="I96" s="41">
        <f>G96*H96</f>
        <v>0</v>
      </c>
      <c r="J96" s="41">
        <f>ROUNDDOWN(F96+I96,0)</f>
        <v>0</v>
      </c>
      <c r="K96" s="24"/>
      <c r="L96" s="24"/>
      <c r="M96" s="24"/>
      <c r="N96" s="24"/>
      <c r="O96" s="24"/>
    </row>
    <row r="97" spans="1:15" ht="20.25" customHeight="1" x14ac:dyDescent="0.15">
      <c r="A97" s="25" t="s">
        <v>22</v>
      </c>
      <c r="B97" s="19" t="s">
        <v>21</v>
      </c>
      <c r="C97" s="20"/>
      <c r="D97" s="21">
        <v>61</v>
      </c>
      <c r="E97" s="22">
        <f t="shared" si="16"/>
        <v>0.85</v>
      </c>
      <c r="F97" s="42">
        <f t="shared" ref="F97:F107" si="17">C97*D97*E97</f>
        <v>0</v>
      </c>
      <c r="G97" s="23"/>
      <c r="H97" s="26">
        <v>19443</v>
      </c>
      <c r="I97" s="41">
        <f t="shared" ref="I97:I107" si="18">ROUNDDOWN(G97*H97,0)</f>
        <v>0</v>
      </c>
      <c r="J97" s="41">
        <f t="shared" ref="J97:J107" si="19">ROUNDDOWN(F97+I97,0)</f>
        <v>0</v>
      </c>
      <c r="K97" s="24"/>
      <c r="L97" s="24"/>
      <c r="M97" s="24"/>
      <c r="N97" s="24"/>
      <c r="O97" s="24"/>
    </row>
    <row r="98" spans="1:15" ht="20.25" customHeight="1" x14ac:dyDescent="0.15">
      <c r="A98" s="25" t="s">
        <v>23</v>
      </c>
      <c r="B98" s="19" t="s">
        <v>21</v>
      </c>
      <c r="C98" s="20"/>
      <c r="D98" s="21">
        <v>61</v>
      </c>
      <c r="E98" s="22">
        <f t="shared" si="16"/>
        <v>0.85</v>
      </c>
      <c r="F98" s="42">
        <f t="shared" si="17"/>
        <v>0</v>
      </c>
      <c r="G98" s="23"/>
      <c r="H98" s="26">
        <v>16673</v>
      </c>
      <c r="I98" s="41">
        <f t="shared" si="18"/>
        <v>0</v>
      </c>
      <c r="J98" s="41">
        <f t="shared" si="19"/>
        <v>0</v>
      </c>
      <c r="K98" s="24"/>
      <c r="L98" s="24"/>
      <c r="M98" s="24"/>
      <c r="N98" s="24"/>
      <c r="O98" s="24"/>
    </row>
    <row r="99" spans="1:15" ht="20.25" customHeight="1" x14ac:dyDescent="0.15">
      <c r="A99" s="25" t="s">
        <v>24</v>
      </c>
      <c r="B99" s="19" t="s">
        <v>25</v>
      </c>
      <c r="C99" s="27"/>
      <c r="D99" s="21">
        <v>61</v>
      </c>
      <c r="E99" s="22">
        <f t="shared" si="16"/>
        <v>0.85</v>
      </c>
      <c r="F99" s="42">
        <f t="shared" si="17"/>
        <v>0</v>
      </c>
      <c r="G99" s="28"/>
      <c r="H99" s="26">
        <v>16663</v>
      </c>
      <c r="I99" s="41">
        <f t="shared" si="18"/>
        <v>0</v>
      </c>
      <c r="J99" s="41">
        <f t="shared" si="19"/>
        <v>0</v>
      </c>
      <c r="K99" s="24"/>
      <c r="L99" s="24"/>
      <c r="M99" s="24"/>
      <c r="N99" s="24"/>
      <c r="O99" s="24"/>
    </row>
    <row r="100" spans="1:15" ht="20.25" customHeight="1" x14ac:dyDescent="0.15">
      <c r="A100" s="25" t="s">
        <v>26</v>
      </c>
      <c r="B100" s="19" t="s">
        <v>25</v>
      </c>
      <c r="C100" s="27"/>
      <c r="D100" s="21">
        <v>61</v>
      </c>
      <c r="E100" s="22">
        <f t="shared" si="16"/>
        <v>0.85</v>
      </c>
      <c r="F100" s="42">
        <f t="shared" si="17"/>
        <v>0</v>
      </c>
      <c r="G100" s="28"/>
      <c r="H100" s="26">
        <v>19202</v>
      </c>
      <c r="I100" s="41">
        <f t="shared" si="18"/>
        <v>0</v>
      </c>
      <c r="J100" s="41">
        <f t="shared" si="19"/>
        <v>0</v>
      </c>
      <c r="K100" s="24"/>
      <c r="L100" s="24"/>
      <c r="M100" s="24"/>
      <c r="N100" s="24"/>
      <c r="O100" s="24"/>
    </row>
    <row r="101" spans="1:15" ht="20.25" customHeight="1" x14ac:dyDescent="0.15">
      <c r="A101" s="25" t="s">
        <v>27</v>
      </c>
      <c r="B101" s="19" t="s">
        <v>25</v>
      </c>
      <c r="C101" s="27"/>
      <c r="D101" s="21">
        <v>61</v>
      </c>
      <c r="E101" s="22">
        <f t="shared" si="16"/>
        <v>0.85</v>
      </c>
      <c r="F101" s="42">
        <f t="shared" si="17"/>
        <v>0</v>
      </c>
      <c r="G101" s="28"/>
      <c r="H101" s="26">
        <v>21225</v>
      </c>
      <c r="I101" s="41">
        <f t="shared" si="18"/>
        <v>0</v>
      </c>
      <c r="J101" s="41">
        <f t="shared" si="19"/>
        <v>0</v>
      </c>
      <c r="K101" s="24"/>
      <c r="L101" s="24"/>
      <c r="M101" s="24"/>
      <c r="N101" s="24"/>
      <c r="O101" s="24"/>
    </row>
    <row r="102" spans="1:15" ht="20.25" customHeight="1" x14ac:dyDescent="0.15">
      <c r="A102" s="25" t="s">
        <v>28</v>
      </c>
      <c r="B102" s="19" t="s">
        <v>21</v>
      </c>
      <c r="C102" s="20"/>
      <c r="D102" s="21">
        <v>61</v>
      </c>
      <c r="E102" s="22">
        <f t="shared" si="16"/>
        <v>0.85</v>
      </c>
      <c r="F102" s="42">
        <f t="shared" si="17"/>
        <v>0</v>
      </c>
      <c r="G102" s="23"/>
      <c r="H102" s="26">
        <v>17841</v>
      </c>
      <c r="I102" s="41">
        <f t="shared" si="18"/>
        <v>0</v>
      </c>
      <c r="J102" s="41">
        <f t="shared" si="19"/>
        <v>0</v>
      </c>
      <c r="K102" s="24"/>
      <c r="L102" s="24"/>
      <c r="M102" s="24"/>
      <c r="N102" s="24"/>
      <c r="O102" s="24"/>
    </row>
    <row r="103" spans="1:15" ht="20.25" customHeight="1" x14ac:dyDescent="0.15">
      <c r="A103" s="25" t="s">
        <v>29</v>
      </c>
      <c r="B103" s="19" t="s">
        <v>21</v>
      </c>
      <c r="C103" s="20"/>
      <c r="D103" s="21">
        <v>61</v>
      </c>
      <c r="E103" s="22">
        <f t="shared" si="16"/>
        <v>0.85</v>
      </c>
      <c r="F103" s="42">
        <f t="shared" si="17"/>
        <v>0</v>
      </c>
      <c r="G103" s="23"/>
      <c r="H103" s="26">
        <v>18246</v>
      </c>
      <c r="I103" s="41">
        <f t="shared" si="18"/>
        <v>0</v>
      </c>
      <c r="J103" s="41">
        <f t="shared" si="19"/>
        <v>0</v>
      </c>
      <c r="K103" s="24"/>
      <c r="L103" s="24"/>
      <c r="M103" s="24"/>
      <c r="N103" s="24"/>
      <c r="O103" s="24"/>
    </row>
    <row r="104" spans="1:15" ht="20.25" customHeight="1" x14ac:dyDescent="0.15">
      <c r="A104" s="25" t="s">
        <v>30</v>
      </c>
      <c r="B104" s="19" t="s">
        <v>21</v>
      </c>
      <c r="C104" s="20"/>
      <c r="D104" s="21">
        <v>61</v>
      </c>
      <c r="E104" s="22">
        <f t="shared" si="16"/>
        <v>0.85</v>
      </c>
      <c r="F104" s="42">
        <f t="shared" si="17"/>
        <v>0</v>
      </c>
      <c r="G104" s="23"/>
      <c r="H104" s="26">
        <v>20666</v>
      </c>
      <c r="I104" s="41">
        <f t="shared" si="18"/>
        <v>0</v>
      </c>
      <c r="J104" s="41">
        <f t="shared" si="19"/>
        <v>0</v>
      </c>
      <c r="K104" s="24"/>
      <c r="L104" s="24"/>
      <c r="M104" s="24"/>
      <c r="N104" s="24"/>
      <c r="O104" s="24"/>
    </row>
    <row r="105" spans="1:15" ht="20.25" customHeight="1" x14ac:dyDescent="0.15">
      <c r="A105" s="25" t="s">
        <v>31</v>
      </c>
      <c r="B105" s="19" t="s">
        <v>21</v>
      </c>
      <c r="C105" s="20"/>
      <c r="D105" s="21">
        <v>61</v>
      </c>
      <c r="E105" s="22">
        <f t="shared" si="16"/>
        <v>0.85</v>
      </c>
      <c r="F105" s="42">
        <f t="shared" si="17"/>
        <v>0</v>
      </c>
      <c r="G105" s="23"/>
      <c r="H105" s="26">
        <v>24748</v>
      </c>
      <c r="I105" s="41">
        <f t="shared" si="18"/>
        <v>0</v>
      </c>
      <c r="J105" s="41">
        <f t="shared" si="19"/>
        <v>0</v>
      </c>
      <c r="K105" s="24"/>
      <c r="L105" s="24"/>
      <c r="M105" s="24"/>
      <c r="N105" s="24"/>
      <c r="O105" s="24"/>
    </row>
    <row r="106" spans="1:15" ht="20.25" customHeight="1" x14ac:dyDescent="0.15">
      <c r="A106" s="25" t="s">
        <v>32</v>
      </c>
      <c r="B106" s="19" t="s">
        <v>21</v>
      </c>
      <c r="C106" s="20"/>
      <c r="D106" s="21">
        <v>61</v>
      </c>
      <c r="E106" s="22">
        <f t="shared" si="16"/>
        <v>0.85</v>
      </c>
      <c r="F106" s="42">
        <f t="shared" si="17"/>
        <v>0</v>
      </c>
      <c r="G106" s="23"/>
      <c r="H106" s="26">
        <v>26015</v>
      </c>
      <c r="I106" s="41">
        <f t="shared" si="18"/>
        <v>0</v>
      </c>
      <c r="J106" s="41">
        <f t="shared" si="19"/>
        <v>0</v>
      </c>
      <c r="K106" s="24"/>
      <c r="L106" s="24"/>
      <c r="M106" s="24"/>
      <c r="N106" s="24"/>
      <c r="O106" s="24"/>
    </row>
    <row r="107" spans="1:15" ht="20.25" customHeight="1" thickBot="1" x14ac:dyDescent="0.2">
      <c r="A107" s="25" t="s">
        <v>33</v>
      </c>
      <c r="B107" s="19" t="s">
        <v>21</v>
      </c>
      <c r="C107" s="20"/>
      <c r="D107" s="21">
        <v>61</v>
      </c>
      <c r="E107" s="22">
        <f t="shared" si="16"/>
        <v>0.85</v>
      </c>
      <c r="F107" s="42">
        <f t="shared" si="17"/>
        <v>0</v>
      </c>
      <c r="G107" s="23"/>
      <c r="H107" s="26">
        <v>23386</v>
      </c>
      <c r="I107" s="41">
        <f t="shared" si="18"/>
        <v>0</v>
      </c>
      <c r="J107" s="41">
        <f t="shared" si="19"/>
        <v>0</v>
      </c>
      <c r="K107" s="24"/>
      <c r="L107" s="24"/>
      <c r="M107" s="24"/>
      <c r="N107" s="24"/>
      <c r="O107" s="24"/>
    </row>
    <row r="108" spans="1:15" ht="33" customHeight="1" thickBot="1" x14ac:dyDescent="0.2">
      <c r="A108" s="53" t="s">
        <v>57</v>
      </c>
      <c r="B108" s="53"/>
      <c r="C108" s="53"/>
      <c r="D108" s="53"/>
      <c r="E108" s="53"/>
      <c r="F108" s="53"/>
      <c r="G108" s="53"/>
      <c r="H108" s="54"/>
      <c r="I108" s="29" t="s">
        <v>51</v>
      </c>
      <c r="J108" s="45">
        <f>SUM(J96:J107)</f>
        <v>0</v>
      </c>
      <c r="K108" s="47">
        <f>SUM(J96:J101)</f>
        <v>0</v>
      </c>
      <c r="L108" s="47">
        <f>SUM(J102:J107)</f>
        <v>0</v>
      </c>
    </row>
    <row r="109" spans="1:15" ht="58.5" customHeight="1" thickTop="1" thickBot="1" x14ac:dyDescent="0.2">
      <c r="A109" s="55"/>
      <c r="B109" s="55"/>
      <c r="C109" s="55"/>
      <c r="D109" s="55"/>
      <c r="E109" s="55"/>
      <c r="F109" s="55"/>
      <c r="G109" s="55"/>
      <c r="H109" s="56"/>
      <c r="I109" s="30" t="s">
        <v>52</v>
      </c>
      <c r="J109" s="46">
        <f>J108*3</f>
        <v>0</v>
      </c>
    </row>
    <row r="110" spans="1:15" ht="10.5" customHeight="1" x14ac:dyDescent="0.15">
      <c r="A110" s="60" t="s">
        <v>37</v>
      </c>
      <c r="B110" s="60"/>
      <c r="C110" s="60"/>
      <c r="D110" s="60"/>
      <c r="E110" s="60"/>
      <c r="F110" s="60"/>
      <c r="G110" s="60"/>
      <c r="H110" s="60"/>
      <c r="I110" s="60"/>
      <c r="J110" s="60"/>
    </row>
    <row r="111" spans="1:15" x14ac:dyDescent="0.15">
      <c r="C111" s="4"/>
      <c r="D111" s="4"/>
      <c r="E111" s="4"/>
      <c r="F111" s="4"/>
      <c r="G111" s="4"/>
      <c r="H111" s="4"/>
      <c r="I111" s="4"/>
      <c r="J111" s="4"/>
    </row>
    <row r="112" spans="1:15" x14ac:dyDescent="0.15">
      <c r="A112" s="33"/>
      <c r="B112" s="33"/>
      <c r="C112" s="33"/>
      <c r="D112" s="33"/>
      <c r="E112" s="33"/>
      <c r="F112" s="33"/>
      <c r="G112" s="33"/>
      <c r="H112" s="33"/>
      <c r="I112" s="33"/>
      <c r="J112" s="33"/>
      <c r="K112" s="33"/>
      <c r="L112" s="33"/>
    </row>
    <row r="113" spans="1:12" x14ac:dyDescent="0.15">
      <c r="A113" s="33"/>
      <c r="B113" s="33"/>
      <c r="C113" s="33"/>
      <c r="D113" s="33"/>
      <c r="E113" s="33"/>
      <c r="F113" s="33"/>
      <c r="G113" s="33"/>
      <c r="H113" s="33"/>
      <c r="I113" s="33"/>
      <c r="J113" s="33"/>
      <c r="K113" s="33"/>
      <c r="L113" s="33"/>
    </row>
    <row r="114" spans="1:12" x14ac:dyDescent="0.15">
      <c r="A114" s="33"/>
      <c r="B114" s="33"/>
      <c r="C114" s="33"/>
      <c r="D114" s="33"/>
      <c r="E114" s="33"/>
      <c r="F114" s="33"/>
      <c r="G114" s="33"/>
      <c r="H114" s="33"/>
      <c r="I114" s="33"/>
      <c r="J114" s="33"/>
      <c r="K114" s="33"/>
      <c r="L114" s="33"/>
    </row>
    <row r="115" spans="1:12" x14ac:dyDescent="0.15">
      <c r="A115" s="33"/>
      <c r="B115" s="33"/>
      <c r="C115" s="33"/>
      <c r="D115" s="33"/>
      <c r="E115" s="33"/>
      <c r="F115" s="33"/>
      <c r="G115" s="33"/>
      <c r="H115" s="33"/>
      <c r="I115" s="33"/>
      <c r="J115" s="33"/>
      <c r="K115" s="33"/>
      <c r="L115" s="33"/>
    </row>
    <row r="116" spans="1:12" ht="48" customHeight="1" x14ac:dyDescent="0.15">
      <c r="A116" s="35"/>
      <c r="B116" s="35"/>
      <c r="C116" s="35"/>
      <c r="D116" s="35"/>
      <c r="E116" s="35"/>
      <c r="F116" s="35"/>
      <c r="G116" s="35"/>
      <c r="H116" s="35"/>
      <c r="I116" s="35"/>
      <c r="J116" s="35"/>
      <c r="K116" s="35"/>
      <c r="L116" s="35"/>
    </row>
  </sheetData>
  <mergeCells count="16">
    <mergeCell ref="A93:B93"/>
    <mergeCell ref="A108:H109"/>
    <mergeCell ref="A110:J110"/>
    <mergeCell ref="A31:B31"/>
    <mergeCell ref="A46:H47"/>
    <mergeCell ref="A52:B52"/>
    <mergeCell ref="A67:H68"/>
    <mergeCell ref="A73:B73"/>
    <mergeCell ref="A88:H89"/>
    <mergeCell ref="A25:H26"/>
    <mergeCell ref="F7:G7"/>
    <mergeCell ref="A1:G1"/>
    <mergeCell ref="I1:J1"/>
    <mergeCell ref="I3:J3"/>
    <mergeCell ref="H7:J7"/>
    <mergeCell ref="A10:B10"/>
  </mergeCells>
  <phoneticPr fontId="3"/>
  <printOptions horizontalCentered="1"/>
  <pageMargins left="0.86614173228346458" right="0.86614173228346458" top="0.74803149606299213" bottom="0.55118110236220474" header="0.51181102362204722" footer="0.31496062992125984"/>
  <pageSetup paperSize="9" scale="70" fitToHeight="0" orientation="portrait" r:id="rId1"/>
  <rowBreaks count="2" manualBreakCount="2">
    <brk id="47" max="9" man="1"/>
    <brk id="8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予定額（営）</vt:lpstr>
      <vt:lpstr>'予定額（営）'!Print_Area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Keiyaku3</cp:lastModifiedBy>
  <cp:lastPrinted>2020-04-08T03:59:11Z</cp:lastPrinted>
  <dcterms:created xsi:type="dcterms:W3CDTF">2019-11-25T09:02:43Z</dcterms:created>
  <dcterms:modified xsi:type="dcterms:W3CDTF">2020-05-26T07:48:00Z</dcterms:modified>
</cp:coreProperties>
</file>