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keikan1\share\010_契約\7ＷＴＯ関係,一般競争関係\09電力\令和３年度\南北線\06HP掲載\1208＿HPデータ（契約管財係）\仙台市高速鉄道南北線電力需給\"/>
    </mc:Choice>
  </mc:AlternateContent>
  <bookViews>
    <workbookView xWindow="-120" yWindow="-120" windowWidth="29040" windowHeight="15840"/>
  </bookViews>
  <sheets>
    <sheet name="入札比較価格内訳書" sheetId="1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3" i="14" l="1"/>
  <c r="E42" i="14"/>
  <c r="E41" i="14"/>
  <c r="E40" i="14"/>
  <c r="E39" i="14"/>
  <c r="E38" i="14"/>
  <c r="E37" i="14"/>
  <c r="E36" i="14"/>
  <c r="E35" i="14"/>
  <c r="E34" i="14"/>
  <c r="E33" i="14"/>
  <c r="E32" i="14"/>
  <c r="E31" i="14"/>
  <c r="E30" i="14"/>
  <c r="E29" i="14"/>
  <c r="E28" i="14"/>
  <c r="E27" i="14"/>
  <c r="E26" i="14"/>
  <c r="E25" i="14"/>
  <c r="E24" i="14"/>
  <c r="E23" i="14"/>
  <c r="E22" i="14"/>
  <c r="E21" i="14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I43" i="14"/>
  <c r="I42" i="14"/>
  <c r="I41" i="14"/>
  <c r="I40" i="14"/>
  <c r="I39" i="14"/>
  <c r="I38" i="14"/>
  <c r="I37" i="14"/>
  <c r="I36" i="14"/>
  <c r="I35" i="14"/>
  <c r="I34" i="14"/>
  <c r="I33" i="14"/>
  <c r="I32" i="14"/>
  <c r="I31" i="14"/>
  <c r="I30" i="14"/>
  <c r="I29" i="14"/>
  <c r="I28" i="14"/>
  <c r="I27" i="14"/>
  <c r="I26" i="14"/>
  <c r="I25" i="14"/>
  <c r="I24" i="14"/>
  <c r="I23" i="14"/>
  <c r="I22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F38" i="14" l="1"/>
  <c r="J38" i="14" s="1"/>
  <c r="F37" i="14"/>
  <c r="J37" i="14" s="1"/>
  <c r="F36" i="14"/>
  <c r="J36" i="14" s="1"/>
  <c r="F35" i="14"/>
  <c r="J35" i="14" s="1"/>
  <c r="F34" i="14"/>
  <c r="J34" i="14" s="1"/>
  <c r="F33" i="14"/>
  <c r="J33" i="14" s="1"/>
  <c r="F32" i="14"/>
  <c r="J32" i="14" s="1"/>
  <c r="F31" i="14"/>
  <c r="J31" i="14" s="1"/>
  <c r="F30" i="14"/>
  <c r="J30" i="14" s="1"/>
  <c r="F29" i="14"/>
  <c r="J29" i="14" s="1"/>
  <c r="F28" i="14"/>
  <c r="J28" i="14" s="1"/>
  <c r="F27" i="14"/>
  <c r="J27" i="14" s="1"/>
  <c r="F26" i="14"/>
  <c r="J26" i="14" s="1"/>
  <c r="F25" i="14"/>
  <c r="J25" i="14" s="1"/>
  <c r="F24" i="14"/>
  <c r="J24" i="14" s="1"/>
  <c r="F23" i="14"/>
  <c r="J23" i="14" s="1"/>
  <c r="F22" i="14"/>
  <c r="J22" i="14" s="1"/>
  <c r="F21" i="14"/>
  <c r="J21" i="14" s="1"/>
  <c r="F20" i="14"/>
  <c r="J20" i="14" s="1"/>
  <c r="F19" i="14"/>
  <c r="J19" i="14" s="1"/>
  <c r="F18" i="14"/>
  <c r="J18" i="14" s="1"/>
  <c r="F17" i="14"/>
  <c r="J17" i="14" s="1"/>
  <c r="F16" i="14"/>
  <c r="J16" i="14" s="1"/>
  <c r="F15" i="14"/>
  <c r="J15" i="14" s="1"/>
  <c r="F14" i="14"/>
  <c r="J14" i="14" s="1"/>
  <c r="F13" i="14"/>
  <c r="J13" i="14" s="1"/>
  <c r="F12" i="14"/>
  <c r="J12" i="14" s="1"/>
  <c r="F11" i="14"/>
  <c r="J11" i="14" s="1"/>
  <c r="F10" i="14"/>
  <c r="J10" i="14" s="1"/>
  <c r="F9" i="14"/>
  <c r="J9" i="14" s="1"/>
  <c r="F8" i="14"/>
  <c r="J8" i="14" s="1"/>
  <c r="F39" i="14" l="1"/>
  <c r="J39" i="14" s="1"/>
  <c r="F40" i="14"/>
  <c r="J40" i="14" s="1"/>
  <c r="F41" i="14"/>
  <c r="J41" i="14" s="1"/>
  <c r="F42" i="14"/>
  <c r="J42" i="14" s="1"/>
  <c r="F43" i="14"/>
  <c r="J43" i="14" s="1"/>
  <c r="K30" i="14"/>
  <c r="K18" i="14" l="1"/>
  <c r="K42" i="14"/>
  <c r="K45" i="14" l="1"/>
</calcChain>
</file>

<file path=xl/sharedStrings.xml><?xml version="1.0" encoding="utf-8"?>
<sst xmlns="http://schemas.openxmlformats.org/spreadsheetml/2006/main" count="70" uniqueCount="44">
  <si>
    <t>係数</t>
    <rPh sb="0" eb="2">
      <t>ケイスウ</t>
    </rPh>
    <phoneticPr fontId="2"/>
  </si>
  <si>
    <t>(留意事項)</t>
    <rPh sb="1" eb="3">
      <t>リュウイ</t>
    </rPh>
    <rPh sb="3" eb="5">
      <t>ジコウ</t>
    </rPh>
    <phoneticPr fontId="2"/>
  </si>
  <si>
    <t xml:space="preserve">    電 力 量 料 金</t>
  </si>
  <si>
    <t>４月</t>
  </si>
  <si>
    <t>５月</t>
  </si>
  <si>
    <t>６月</t>
  </si>
  <si>
    <t>７月</t>
  </si>
  <si>
    <t>８月</t>
  </si>
  <si>
    <t>９月</t>
  </si>
  <si>
    <t>１月</t>
  </si>
  <si>
    <t>２月</t>
  </si>
  <si>
    <t>３月</t>
  </si>
  <si>
    <t>令和３年度</t>
    <rPh sb="0" eb="2">
      <t>レイワ</t>
    </rPh>
    <phoneticPr fontId="11"/>
  </si>
  <si>
    <t>基 本 料 金</t>
    <phoneticPr fontId="2"/>
  </si>
  <si>
    <r>
      <t xml:space="preserve">電力
</t>
    </r>
    <r>
      <rPr>
        <sz val="8"/>
        <rFont val="ＭＳ Ｐゴシック"/>
        <family val="3"/>
        <charset val="128"/>
      </rPr>
      <t>[キロワット]</t>
    </r>
    <rPh sb="0" eb="2">
      <t>デンリョク</t>
    </rPh>
    <phoneticPr fontId="2"/>
  </si>
  <si>
    <r>
      <t xml:space="preserve">金    額
</t>
    </r>
    <r>
      <rPr>
        <sz val="8"/>
        <rFont val="ＭＳ Ｐゴシック"/>
        <family val="3"/>
        <charset val="128"/>
      </rPr>
      <t>[円]</t>
    </r>
    <phoneticPr fontId="2"/>
  </si>
  <si>
    <r>
      <t xml:space="preserve">金    額
</t>
    </r>
    <r>
      <rPr>
        <sz val="8"/>
        <rFont val="ＭＳ Ｐゴシック"/>
        <family val="3"/>
        <charset val="128"/>
      </rPr>
      <t>[円]</t>
    </r>
    <rPh sb="8" eb="9">
      <t>エン</t>
    </rPh>
    <phoneticPr fontId="2"/>
  </si>
  <si>
    <t>令和４年度</t>
    <rPh sb="0" eb="2">
      <t>レイワ</t>
    </rPh>
    <phoneticPr fontId="11"/>
  </si>
  <si>
    <t>令和５年度</t>
    <rPh sb="0" eb="2">
      <t>レイワ</t>
    </rPh>
    <phoneticPr fontId="11"/>
  </si>
  <si>
    <r>
      <t xml:space="preserve">合計（税込）
</t>
    </r>
    <r>
      <rPr>
        <sz val="8"/>
        <rFont val="ＭＳ Ｐゴシック"/>
        <family val="3"/>
        <charset val="128"/>
      </rPr>
      <t>[円]</t>
    </r>
    <rPh sb="0" eb="2">
      <t>ゴウケイ</t>
    </rPh>
    <rPh sb="3" eb="5">
      <t>ゼイコミ</t>
    </rPh>
    <rPh sb="8" eb="9">
      <t>エン</t>
    </rPh>
    <phoneticPr fontId="13"/>
  </si>
  <si>
    <t>令和３年度～令和５年度　合計</t>
    <rPh sb="0" eb="2">
      <t>レイワ</t>
    </rPh>
    <rPh sb="3" eb="5">
      <t>ネンド</t>
    </rPh>
    <rPh sb="6" eb="8">
      <t>レイワ</t>
    </rPh>
    <rPh sb="9" eb="11">
      <t>ネンド</t>
    </rPh>
    <rPh sb="12" eb="14">
      <t>ゴウケイ</t>
    </rPh>
    <phoneticPr fontId="2"/>
  </si>
  <si>
    <t>１０月</t>
    <phoneticPr fontId="2"/>
  </si>
  <si>
    <t>１１月</t>
    <phoneticPr fontId="2"/>
  </si>
  <si>
    <t>1２月</t>
    <phoneticPr fontId="2"/>
  </si>
  <si>
    <t>件　名　　　仙台市高速鉄道南北線電力需給契約（契約電力７,１００キロワット）</t>
    <rPh sb="0" eb="1">
      <t>ケン</t>
    </rPh>
    <rPh sb="2" eb="3">
      <t>メイ</t>
    </rPh>
    <rPh sb="13" eb="15">
      <t>ナンボク</t>
    </rPh>
    <rPh sb="16" eb="18">
      <t>デンリョク</t>
    </rPh>
    <rPh sb="18" eb="20">
      <t>ジュキュウ</t>
    </rPh>
    <rPh sb="20" eb="22">
      <t>ケイヤク</t>
    </rPh>
    <rPh sb="23" eb="25">
      <t>ケイヤク</t>
    </rPh>
    <rPh sb="25" eb="27">
      <t>デンリョク</t>
    </rPh>
    <phoneticPr fontId="2"/>
  </si>
  <si>
    <t>入札比較価格内訳書</t>
    <rPh sb="0" eb="2">
      <t>ニュウサツ</t>
    </rPh>
    <rPh sb="2" eb="4">
      <t>ヒカク</t>
    </rPh>
    <rPh sb="4" eb="6">
      <t>カカク</t>
    </rPh>
    <rPh sb="6" eb="9">
      <t>ウチワケショ</t>
    </rPh>
    <phoneticPr fontId="10"/>
  </si>
  <si>
    <t>①</t>
    <phoneticPr fontId="2"/>
  </si>
  <si>
    <t>②</t>
    <phoneticPr fontId="2"/>
  </si>
  <si>
    <t>③</t>
    <phoneticPr fontId="2"/>
  </si>
  <si>
    <t>⑥</t>
    <phoneticPr fontId="2"/>
  </si>
  <si>
    <t>⑤</t>
    <phoneticPr fontId="2"/>
  </si>
  <si>
    <r>
      <t xml:space="preserve">年度計（税込）
</t>
    </r>
    <r>
      <rPr>
        <sz val="8"/>
        <rFont val="ＭＳ Ｐゴシック"/>
        <family val="3"/>
        <charset val="128"/>
      </rPr>
      <t>[円]</t>
    </r>
    <rPh sb="4" eb="6">
      <t>ゼイコミ</t>
    </rPh>
    <rPh sb="9" eb="10">
      <t>エン</t>
    </rPh>
    <phoneticPr fontId="2"/>
  </si>
  <si>
    <r>
      <t xml:space="preserve">単  価
</t>
    </r>
    <r>
      <rPr>
        <sz val="8"/>
        <rFont val="ＭＳ Ｐゴシック"/>
        <family val="3"/>
        <charset val="128"/>
      </rPr>
      <t>[円／ｷﾛﾜｯﾄ]</t>
    </r>
    <rPh sb="6" eb="7">
      <t>エン</t>
    </rPh>
    <phoneticPr fontId="2"/>
  </si>
  <si>
    <r>
      <t xml:space="preserve">電力量
</t>
    </r>
    <r>
      <rPr>
        <sz val="8"/>
        <rFont val="ＭＳ Ｐゴシック"/>
        <family val="3"/>
        <charset val="128"/>
      </rPr>
      <t>[キロワット時]</t>
    </r>
    <rPh sb="0" eb="2">
      <t>デンリョク</t>
    </rPh>
    <rPh sb="2" eb="3">
      <t>リョウ</t>
    </rPh>
    <rPh sb="10" eb="11">
      <t>ジ</t>
    </rPh>
    <phoneticPr fontId="2"/>
  </si>
  <si>
    <r>
      <t xml:space="preserve">単  価
</t>
    </r>
    <r>
      <rPr>
        <sz val="8"/>
        <rFont val="ＭＳ Ｐゴシック"/>
        <family val="3"/>
        <charset val="128"/>
      </rPr>
      <t>[円／ｷﾛﾜｯﾄ時]</t>
    </r>
    <rPh sb="13" eb="14">
      <t>ジ</t>
    </rPh>
    <phoneticPr fontId="2"/>
  </si>
  <si>
    <t>（⑨＋⑩＋⑪）　</t>
    <phoneticPr fontId="2"/>
  </si>
  <si>
    <r>
      <t xml:space="preserve">④
</t>
    </r>
    <r>
      <rPr>
        <sz val="8"/>
        <rFont val="ＭＳ Ｐゴシック"/>
        <family val="3"/>
        <charset val="128"/>
      </rPr>
      <t>（各月ごと　①×②×③）</t>
    </r>
    <rPh sb="3" eb="5">
      <t>カクツキ</t>
    </rPh>
    <phoneticPr fontId="2"/>
  </si>
  <si>
    <r>
      <t xml:space="preserve">⑦
</t>
    </r>
    <r>
      <rPr>
        <sz val="8"/>
        <rFont val="ＭＳ Ｐゴシック"/>
        <family val="3"/>
        <charset val="128"/>
      </rPr>
      <t>（各月ごと　⑤×⑥）</t>
    </r>
    <rPh sb="3" eb="5">
      <t>カクツキ</t>
    </rPh>
    <phoneticPr fontId="2"/>
  </si>
  <si>
    <r>
      <t xml:space="preserve">⑧
</t>
    </r>
    <r>
      <rPr>
        <sz val="8"/>
        <rFont val="ＭＳ Ｐゴシック"/>
        <family val="3"/>
        <charset val="128"/>
      </rPr>
      <t>（各月ごと　④＋⑦）</t>
    </r>
    <rPh sb="3" eb="4">
      <t>カク</t>
    </rPh>
    <rPh sb="4" eb="5">
      <t>ツキ</t>
    </rPh>
    <phoneticPr fontId="13"/>
  </si>
  <si>
    <r>
      <rPr>
        <sz val="14"/>
        <rFont val="ＭＳ Ｐゴシック"/>
        <family val="3"/>
        <charset val="128"/>
      </rPr>
      <t>⑨</t>
    </r>
    <r>
      <rPr>
        <sz val="10"/>
        <rFont val="ＭＳ Ｐゴシック"/>
        <family val="3"/>
        <charset val="128"/>
      </rPr>
      <t xml:space="preserve">
</t>
    </r>
    <r>
      <rPr>
        <sz val="8"/>
        <rFont val="ＭＳ Ｐゴシック"/>
        <family val="3"/>
        <charset val="128"/>
      </rPr>
      <t>（令和３年度4月～３月の
⑧の合計）</t>
    </r>
    <rPh sb="3" eb="5">
      <t>レイワ</t>
    </rPh>
    <rPh sb="6" eb="8">
      <t>ネンド</t>
    </rPh>
    <rPh sb="17" eb="19">
      <t>ゴウケイ</t>
    </rPh>
    <phoneticPr fontId="2"/>
  </si>
  <si>
    <r>
      <rPr>
        <sz val="14"/>
        <rFont val="ＭＳ Ｐゴシック"/>
        <family val="3"/>
        <charset val="128"/>
      </rPr>
      <t>⑩</t>
    </r>
    <r>
      <rPr>
        <sz val="10"/>
        <rFont val="ＭＳ Ｐゴシック"/>
        <family val="3"/>
        <charset val="128"/>
      </rPr>
      <t xml:space="preserve">
</t>
    </r>
    <r>
      <rPr>
        <sz val="8"/>
        <rFont val="ＭＳ Ｐゴシック"/>
        <family val="3"/>
        <charset val="128"/>
      </rPr>
      <t>（令和４年度4月～３月の
⑧の合計）</t>
    </r>
    <phoneticPr fontId="2"/>
  </si>
  <si>
    <r>
      <rPr>
        <sz val="14"/>
        <rFont val="ＭＳ Ｐゴシック"/>
        <family val="3"/>
        <charset val="128"/>
      </rPr>
      <t>⑪</t>
    </r>
    <r>
      <rPr>
        <sz val="10"/>
        <rFont val="ＭＳ Ｐゴシック"/>
        <family val="3"/>
        <charset val="128"/>
      </rPr>
      <t xml:space="preserve">
</t>
    </r>
    <r>
      <rPr>
        <sz val="8"/>
        <rFont val="ＭＳ Ｐゴシック"/>
        <family val="3"/>
        <charset val="128"/>
      </rPr>
      <t>（令和５年度4月～３月の
⑧の合計）</t>
    </r>
    <phoneticPr fontId="2"/>
  </si>
  <si>
    <t>(2)燃料費調整額及び再エネ発電賦課金等は含めないこと。</t>
    <rPh sb="3" eb="6">
      <t>ネンリョウヒ</t>
    </rPh>
    <rPh sb="6" eb="8">
      <t>チョウセイ</t>
    </rPh>
    <rPh sb="8" eb="9">
      <t>ガク</t>
    </rPh>
    <rPh sb="9" eb="10">
      <t>オヨ</t>
    </rPh>
    <rPh sb="11" eb="12">
      <t>サイ</t>
    </rPh>
    <rPh sb="14" eb="16">
      <t>ハツデン</t>
    </rPh>
    <rPh sb="16" eb="19">
      <t>フカキン</t>
    </rPh>
    <rPh sb="19" eb="20">
      <t>ラ</t>
    </rPh>
    <rPh sb="21" eb="22">
      <t>フク</t>
    </rPh>
    <phoneticPr fontId="2"/>
  </si>
  <si>
    <t>(1) 基本料金の『係数』は，仕様書に記載されている力率を基準とした数値である。</t>
    <rPh sb="4" eb="6">
      <t>キホン</t>
    </rPh>
    <rPh sb="6" eb="8">
      <t>リョウキン</t>
    </rPh>
    <rPh sb="15" eb="17">
      <t>シヨウ</t>
    </rPh>
    <rPh sb="17" eb="18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</si>
</sst>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0_ "/>
  </numFmts>
  <fonts count="16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u/>
      <sz val="14"/>
      <color theme="1"/>
      <name val="ＭＳ Ｐゴシック"/>
      <family val="2"/>
      <charset val="128"/>
      <scheme val="minor"/>
    </font>
    <font>
      <u/>
      <sz val="14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4"/>
      <name val="ＭＳ 明朝"/>
      <family val="1"/>
      <charset val="128"/>
    </font>
    <font>
      <b/>
      <sz val="24"/>
      <name val="ＭＳ ゴシック"/>
      <family val="3"/>
      <charset val="128"/>
    </font>
    <font>
      <sz val="7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7"/>
      <name val="ＭＳ Ｐ明朝"/>
      <family val="1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8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theme="1"/>
      </right>
      <top style="thin">
        <color indexed="8"/>
      </top>
      <bottom style="thin">
        <color indexed="8"/>
      </bottom>
      <diagonal/>
    </border>
    <border>
      <left style="thin">
        <color theme="1"/>
      </left>
      <right style="thin">
        <color theme="1"/>
      </right>
      <top/>
      <bottom style="thin">
        <color indexed="8"/>
      </bottom>
      <diagonal/>
    </border>
    <border>
      <left style="thin">
        <color indexed="8"/>
      </left>
      <right/>
      <top/>
      <bottom style="hair">
        <color theme="1"/>
      </bottom>
      <diagonal/>
    </border>
    <border>
      <left style="thin">
        <color theme="1"/>
      </left>
      <right/>
      <top style="hair">
        <color theme="1"/>
      </top>
      <bottom style="hair">
        <color theme="1"/>
      </bottom>
      <diagonal/>
    </border>
    <border>
      <left style="thin">
        <color indexed="8"/>
      </left>
      <right/>
      <top style="hair">
        <color theme="1"/>
      </top>
      <bottom style="hair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indexed="8"/>
      </left>
      <right style="thin">
        <color indexed="8"/>
      </right>
      <top/>
      <bottom style="hair">
        <color theme="1"/>
      </bottom>
      <diagonal/>
    </border>
    <border>
      <left style="thin">
        <color indexed="8"/>
      </left>
      <right style="thin">
        <color indexed="8"/>
      </right>
      <top style="hair">
        <color theme="1"/>
      </top>
      <bottom style="hair">
        <color theme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ck">
        <color theme="1"/>
      </bottom>
      <diagonal/>
    </border>
    <border>
      <left/>
      <right style="thick">
        <color theme="1"/>
      </right>
      <top style="thick">
        <color theme="1"/>
      </top>
      <bottom/>
      <diagonal/>
    </border>
    <border>
      <left/>
      <right style="thick">
        <color theme="1"/>
      </right>
      <top/>
      <bottom style="thick">
        <color theme="1"/>
      </bottom>
      <diagonal/>
    </border>
    <border>
      <left style="thin">
        <color indexed="8"/>
      </left>
      <right style="thin">
        <color theme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indexed="8"/>
      </right>
      <top style="medium">
        <color theme="1"/>
      </top>
      <bottom style="hair">
        <color theme="1"/>
      </bottom>
      <diagonal/>
    </border>
    <border>
      <left style="thin">
        <color indexed="8"/>
      </left>
      <right/>
      <top style="medium">
        <color theme="1"/>
      </top>
      <bottom style="hair">
        <color theme="1"/>
      </bottom>
      <diagonal/>
    </border>
    <border>
      <left style="thin">
        <color indexed="8"/>
      </left>
      <right style="thin">
        <color indexed="8"/>
      </right>
      <top style="medium">
        <color theme="1"/>
      </top>
      <bottom style="hair">
        <color theme="1"/>
      </bottom>
      <diagonal/>
    </border>
    <border>
      <left style="medium">
        <color theme="1"/>
      </left>
      <right style="thin">
        <color theme="1"/>
      </right>
      <top/>
      <bottom/>
      <diagonal/>
    </border>
    <border>
      <left style="medium">
        <color theme="1"/>
      </left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/>
      <top style="hair">
        <color theme="1"/>
      </top>
      <bottom style="medium">
        <color theme="1"/>
      </bottom>
      <diagonal/>
    </border>
    <border>
      <left style="thin">
        <color indexed="8"/>
      </left>
      <right/>
      <top style="hair">
        <color theme="1"/>
      </top>
      <bottom style="medium">
        <color theme="1"/>
      </bottom>
      <diagonal/>
    </border>
    <border>
      <left style="thin">
        <color indexed="8"/>
      </left>
      <right style="thin">
        <color indexed="8"/>
      </right>
      <top style="hair">
        <color theme="1"/>
      </top>
      <bottom style="medium">
        <color theme="1"/>
      </bottom>
      <diagonal/>
    </border>
    <border>
      <left style="thick">
        <color theme="1"/>
      </left>
      <right style="thick">
        <color theme="1"/>
      </right>
      <top style="thick">
        <color theme="1"/>
      </top>
      <bottom style="hair">
        <color theme="1"/>
      </bottom>
      <diagonal/>
    </border>
    <border>
      <left style="thick">
        <color theme="1"/>
      </left>
      <right style="thick">
        <color theme="1"/>
      </right>
      <top style="hair">
        <color theme="1"/>
      </top>
      <bottom style="hair">
        <color theme="1"/>
      </bottom>
      <diagonal/>
    </border>
    <border>
      <left style="thick">
        <color theme="1"/>
      </left>
      <right style="thick">
        <color theme="1"/>
      </right>
      <top style="hair">
        <color theme="1"/>
      </top>
      <bottom style="thick">
        <color theme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6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9" fillId="0" borderId="0" xfId="2" applyFont="1" applyAlignment="1">
      <alignment vertical="center"/>
    </xf>
    <xf numFmtId="0" fontId="8" fillId="0" borderId="0" xfId="2" applyFont="1"/>
    <xf numFmtId="0" fontId="12" fillId="0" borderId="0" xfId="2" applyFont="1"/>
    <xf numFmtId="176" fontId="12" fillId="0" borderId="8" xfId="2" applyNumberFormat="1" applyFont="1" applyBorder="1"/>
    <xf numFmtId="39" fontId="12" fillId="0" borderId="8" xfId="2" applyNumberFormat="1" applyFont="1" applyBorder="1" applyProtection="1">
      <protection locked="0"/>
    </xf>
    <xf numFmtId="176" fontId="12" fillId="0" borderId="10" xfId="2" applyNumberFormat="1" applyFont="1" applyBorder="1"/>
    <xf numFmtId="39" fontId="12" fillId="0" borderId="10" xfId="2" applyNumberFormat="1" applyFont="1" applyBorder="1" applyProtection="1">
      <protection locked="0"/>
    </xf>
    <xf numFmtId="0" fontId="12" fillId="0" borderId="0" xfId="2" applyFont="1" applyBorder="1" applyAlignment="1">
      <alignment horizontal="center"/>
    </xf>
    <xf numFmtId="0" fontId="12" fillId="0" borderId="0" xfId="2" applyFont="1" applyBorder="1"/>
    <xf numFmtId="177" fontId="12" fillId="0" borderId="8" xfId="2" applyNumberFormat="1" applyFont="1" applyBorder="1"/>
    <xf numFmtId="177" fontId="12" fillId="0" borderId="10" xfId="2" applyNumberFormat="1" applyFont="1" applyBorder="1"/>
    <xf numFmtId="177" fontId="12" fillId="0" borderId="12" xfId="2" applyNumberFormat="1" applyFont="1" applyBorder="1"/>
    <xf numFmtId="177" fontId="12" fillId="0" borderId="13" xfId="2" applyNumberFormat="1" applyFont="1" applyBorder="1"/>
    <xf numFmtId="0" fontId="12" fillId="0" borderId="5" xfId="2" applyFont="1" applyBorder="1" applyAlignment="1">
      <alignment horizontal="center" vertical="center" shrinkToFit="1"/>
    </xf>
    <xf numFmtId="0" fontId="12" fillId="0" borderId="5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37" fontId="12" fillId="0" borderId="5" xfId="2" applyNumberFormat="1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37" fontId="12" fillId="0" borderId="0" xfId="2" applyNumberFormat="1" applyFont="1" applyBorder="1" applyAlignment="1">
      <alignment horizontal="right"/>
    </xf>
    <xf numFmtId="37" fontId="12" fillId="0" borderId="14" xfId="2" applyNumberFormat="1" applyFont="1" applyBorder="1" applyAlignment="1">
      <alignment horizontal="right"/>
    </xf>
    <xf numFmtId="37" fontId="12" fillId="0" borderId="15" xfId="2" applyNumberFormat="1" applyFont="1" applyBorder="1" applyAlignment="1">
      <alignment horizontal="right"/>
    </xf>
    <xf numFmtId="176" fontId="12" fillId="0" borderId="0" xfId="2" applyNumberFormat="1" applyFont="1" applyBorder="1" applyAlignment="1">
      <alignment horizontal="right" vertical="center"/>
    </xf>
    <xf numFmtId="0" fontId="12" fillId="0" borderId="24" xfId="2" applyFont="1" applyBorder="1" applyAlignment="1">
      <alignment horizontal="center" vertical="center" wrapText="1" shrinkToFit="1"/>
    </xf>
    <xf numFmtId="0" fontId="12" fillId="0" borderId="25" xfId="2" applyFont="1" applyBorder="1" applyAlignment="1">
      <alignment horizontal="center" vertical="center"/>
    </xf>
    <xf numFmtId="0" fontId="12" fillId="0" borderId="25" xfId="2" quotePrefix="1" applyFont="1" applyBorder="1" applyAlignment="1">
      <alignment horizontal="center" vertical="center"/>
    </xf>
    <xf numFmtId="0" fontId="12" fillId="0" borderId="25" xfId="2" quotePrefix="1" applyFont="1" applyBorder="1" applyAlignment="1">
      <alignment horizontal="center" vertical="center" wrapText="1"/>
    </xf>
    <xf numFmtId="176" fontId="12" fillId="0" borderId="28" xfId="2" applyNumberFormat="1" applyFont="1" applyBorder="1"/>
    <xf numFmtId="39" fontId="12" fillId="0" borderId="28" xfId="2" applyNumberFormat="1" applyFont="1" applyBorder="1" applyProtection="1">
      <protection locked="0"/>
    </xf>
    <xf numFmtId="177" fontId="12" fillId="0" borderId="28" xfId="2" applyNumberFormat="1" applyFont="1" applyBorder="1"/>
    <xf numFmtId="177" fontId="12" fillId="0" borderId="29" xfId="2" applyNumberFormat="1" applyFont="1" applyBorder="1"/>
    <xf numFmtId="176" fontId="12" fillId="0" borderId="33" xfId="2" applyNumberFormat="1" applyFont="1" applyBorder="1"/>
    <xf numFmtId="39" fontId="12" fillId="0" borderId="33" xfId="2" applyNumberFormat="1" applyFont="1" applyBorder="1" applyProtection="1">
      <protection locked="0"/>
    </xf>
    <xf numFmtId="177" fontId="12" fillId="0" borderId="33" xfId="2" applyNumberFormat="1" applyFont="1" applyBorder="1"/>
    <xf numFmtId="177" fontId="12" fillId="0" borderId="34" xfId="2" applyNumberFormat="1" applyFont="1" applyBorder="1"/>
    <xf numFmtId="0" fontId="12" fillId="0" borderId="27" xfId="2" applyFont="1" applyBorder="1" applyAlignment="1">
      <alignment horizontal="right" indent="1"/>
    </xf>
    <xf numFmtId="0" fontId="12" fillId="0" borderId="9" xfId="2" applyFont="1" applyBorder="1" applyAlignment="1">
      <alignment horizontal="right" indent="1"/>
    </xf>
    <xf numFmtId="0" fontId="12" fillId="0" borderId="32" xfId="2" applyFont="1" applyBorder="1" applyAlignment="1">
      <alignment horizontal="right" indent="1"/>
    </xf>
    <xf numFmtId="176" fontId="12" fillId="0" borderId="35" xfId="2" applyNumberFormat="1" applyFont="1" applyBorder="1"/>
    <xf numFmtId="176" fontId="12" fillId="0" borderId="36" xfId="2" applyNumberFormat="1" applyFont="1" applyBorder="1"/>
    <xf numFmtId="176" fontId="12" fillId="0" borderId="37" xfId="2" applyNumberFormat="1" applyFont="1" applyBorder="1"/>
    <xf numFmtId="37" fontId="12" fillId="0" borderId="17" xfId="2" applyNumberFormat="1" applyFont="1" applyBorder="1" applyAlignment="1">
      <alignment horizontal="right" vertical="center"/>
    </xf>
    <xf numFmtId="37" fontId="12" fillId="0" borderId="18" xfId="2" applyNumberFormat="1" applyFont="1" applyBorder="1" applyAlignment="1">
      <alignment horizontal="right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2" fillId="0" borderId="26" xfId="2" applyFont="1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15" fillId="0" borderId="20" xfId="2" applyFont="1" applyBorder="1" applyAlignment="1">
      <alignment horizontal="center" vertical="center" wrapText="1" shrinkToFit="1"/>
    </xf>
    <xf numFmtId="0" fontId="15" fillId="0" borderId="21" xfId="2" applyFont="1" applyBorder="1" applyAlignment="1">
      <alignment horizontal="center" vertical="center" wrapText="1" shrinkToFit="1"/>
    </xf>
    <xf numFmtId="0" fontId="12" fillId="0" borderId="20" xfId="2" applyFont="1" applyBorder="1" applyAlignment="1">
      <alignment horizontal="center" vertical="center" wrapText="1" shrinkToFit="1"/>
    </xf>
    <xf numFmtId="176" fontId="12" fillId="0" borderId="22" xfId="2" applyNumberFormat="1" applyFont="1" applyBorder="1" applyAlignment="1">
      <alignment horizontal="right" vertical="center"/>
    </xf>
    <xf numFmtId="176" fontId="12" fillId="0" borderId="23" xfId="2" applyNumberFormat="1" applyFont="1" applyBorder="1" applyAlignment="1">
      <alignment horizontal="right" vertical="center"/>
    </xf>
    <xf numFmtId="0" fontId="12" fillId="0" borderId="1" xfId="2" applyFont="1" applyBorder="1" applyAlignment="1">
      <alignment horizontal="center"/>
    </xf>
    <xf numFmtId="0" fontId="12" fillId="0" borderId="11" xfId="2" applyFont="1" applyBorder="1" applyAlignment="1">
      <alignment horizontal="center"/>
    </xf>
    <xf numFmtId="0" fontId="12" fillId="0" borderId="2" xfId="2" applyFont="1" applyBorder="1" applyAlignment="1">
      <alignment horizontal="center"/>
    </xf>
    <xf numFmtId="0" fontId="12" fillId="0" borderId="3" xfId="2" applyFont="1" applyBorder="1" applyAlignment="1">
      <alignment horizontal="center" vertical="center" wrapText="1" shrinkToFit="1"/>
    </xf>
    <xf numFmtId="0" fontId="12" fillId="0" borderId="7" xfId="2" applyFont="1" applyBorder="1" applyAlignment="1">
      <alignment horizontal="center" vertical="center" wrapText="1" shrinkToFit="1"/>
    </xf>
  </cellXfs>
  <cellStyles count="3">
    <cellStyle name="桁区切り 4" xfId="1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zoomScaleNormal="100" workbookViewId="0">
      <selection activeCell="G49" sqref="G49"/>
    </sheetView>
  </sheetViews>
  <sheetFormatPr defaultRowHeight="13.5" x14ac:dyDescent="0.15"/>
  <cols>
    <col min="1" max="1" width="13.125" bestFit="1" customWidth="1"/>
    <col min="2" max="2" width="14.625" customWidth="1"/>
    <col min="3" max="11" width="18.625" customWidth="1"/>
  </cols>
  <sheetData>
    <row r="1" spans="1:14" ht="28.5" x14ac:dyDescent="0.2">
      <c r="A1" s="6" t="s">
        <v>25</v>
      </c>
      <c r="C1" s="7"/>
      <c r="D1" s="7"/>
      <c r="E1" s="7"/>
      <c r="F1" s="7"/>
      <c r="G1" s="7"/>
      <c r="H1" s="7"/>
      <c r="I1" s="7"/>
      <c r="J1" s="8"/>
      <c r="K1" s="8"/>
    </row>
    <row r="2" spans="1:14" ht="17.25" x14ac:dyDescent="0.2">
      <c r="A2" s="7"/>
      <c r="C2" s="7"/>
      <c r="D2" s="7"/>
      <c r="E2" s="7"/>
      <c r="F2" s="7"/>
      <c r="G2" s="7"/>
      <c r="H2" s="7"/>
      <c r="I2" s="7"/>
      <c r="J2" s="8"/>
      <c r="K2" s="8"/>
    </row>
    <row r="3" spans="1:14" s="1" customFormat="1" ht="24" customHeight="1" x14ac:dyDescent="0.15">
      <c r="A3" s="2" t="s">
        <v>24</v>
      </c>
      <c r="C3" s="3"/>
      <c r="D3" s="3"/>
      <c r="E3" s="3"/>
      <c r="F3" s="3"/>
      <c r="G3" s="3"/>
      <c r="H3" s="3"/>
      <c r="I3" s="3"/>
      <c r="J3" s="3"/>
      <c r="K3" s="3"/>
      <c r="L3" s="5"/>
      <c r="M3" s="5"/>
      <c r="N3" s="5"/>
    </row>
    <row r="4" spans="1:14" s="1" customFormat="1" ht="22.5" customHeight="1" x14ac:dyDescent="0.15">
      <c r="K4" s="4"/>
    </row>
    <row r="5" spans="1:14" ht="17.25" customHeight="1" x14ac:dyDescent="0.2">
      <c r="B5" s="14"/>
      <c r="C5" s="58" t="s">
        <v>13</v>
      </c>
      <c r="D5" s="59"/>
      <c r="E5" s="59"/>
      <c r="F5" s="60"/>
      <c r="G5" s="58" t="s">
        <v>2</v>
      </c>
      <c r="H5" s="59"/>
      <c r="I5" s="60"/>
      <c r="J5" s="61" t="s">
        <v>19</v>
      </c>
    </row>
    <row r="6" spans="1:14" ht="27.75" x14ac:dyDescent="0.2">
      <c r="B6" s="14"/>
      <c r="C6" s="20" t="s">
        <v>14</v>
      </c>
      <c r="D6" s="20" t="s">
        <v>32</v>
      </c>
      <c r="E6" s="19" t="s">
        <v>0</v>
      </c>
      <c r="F6" s="20" t="s">
        <v>15</v>
      </c>
      <c r="G6" s="21" t="s">
        <v>33</v>
      </c>
      <c r="H6" s="22" t="s">
        <v>34</v>
      </c>
      <c r="I6" s="23" t="s">
        <v>16</v>
      </c>
      <c r="J6" s="62"/>
    </row>
    <row r="7" spans="1:14" ht="28.5" thickBot="1" x14ac:dyDescent="0.2">
      <c r="C7" s="29" t="s">
        <v>26</v>
      </c>
      <c r="D7" s="29" t="s">
        <v>27</v>
      </c>
      <c r="E7" s="30" t="s">
        <v>28</v>
      </c>
      <c r="F7" s="31" t="s">
        <v>36</v>
      </c>
      <c r="G7" s="29" t="s">
        <v>30</v>
      </c>
      <c r="H7" s="29" t="s">
        <v>29</v>
      </c>
      <c r="I7" s="31" t="s">
        <v>37</v>
      </c>
      <c r="J7" s="28" t="s">
        <v>38</v>
      </c>
    </row>
    <row r="8" spans="1:14" ht="18" thickTop="1" x14ac:dyDescent="0.2">
      <c r="A8" s="50" t="s">
        <v>12</v>
      </c>
      <c r="B8" s="40" t="s">
        <v>3</v>
      </c>
      <c r="C8" s="32">
        <v>7100</v>
      </c>
      <c r="D8" s="33"/>
      <c r="E8" s="34">
        <f>1.85-100/100</f>
        <v>0.85000000000000009</v>
      </c>
      <c r="F8" s="32">
        <f>C8*D8*E8</f>
        <v>0</v>
      </c>
      <c r="G8" s="32">
        <v>2358296</v>
      </c>
      <c r="H8" s="35"/>
      <c r="I8" s="32">
        <f>G8*H8</f>
        <v>0</v>
      </c>
      <c r="J8" s="43">
        <f>ROUNDDOWN(F8+I8,0)</f>
        <v>0</v>
      </c>
    </row>
    <row r="9" spans="1:14" ht="17.25" x14ac:dyDescent="0.2">
      <c r="A9" s="51"/>
      <c r="B9" s="41" t="s">
        <v>4</v>
      </c>
      <c r="C9" s="9">
        <v>7100</v>
      </c>
      <c r="D9" s="10"/>
      <c r="E9" s="15">
        <f t="shared" ref="E9:E43" si="0">1.85-100/100</f>
        <v>0.85000000000000009</v>
      </c>
      <c r="F9" s="11">
        <f t="shared" ref="F9:F43" si="1">C9*D9*E9</f>
        <v>0</v>
      </c>
      <c r="G9" s="9">
        <v>2300175</v>
      </c>
      <c r="H9" s="17"/>
      <c r="I9" s="11">
        <f t="shared" ref="I9:I43" si="2">G9*H9</f>
        <v>0</v>
      </c>
      <c r="J9" s="44">
        <f t="shared" ref="J9:J43" si="3">ROUNDDOWN(F9+I9,0)</f>
        <v>0</v>
      </c>
      <c r="K9" s="27"/>
    </row>
    <row r="10" spans="1:14" ht="17.25" x14ac:dyDescent="0.2">
      <c r="A10" s="51"/>
      <c r="B10" s="41" t="s">
        <v>5</v>
      </c>
      <c r="C10" s="9">
        <v>7100</v>
      </c>
      <c r="D10" s="10"/>
      <c r="E10" s="15">
        <f t="shared" si="0"/>
        <v>0.85000000000000009</v>
      </c>
      <c r="F10" s="11">
        <f t="shared" si="1"/>
        <v>0</v>
      </c>
      <c r="G10" s="9">
        <v>2321658</v>
      </c>
      <c r="H10" s="17"/>
      <c r="I10" s="11">
        <f t="shared" si="2"/>
        <v>0</v>
      </c>
      <c r="J10" s="44">
        <f t="shared" si="3"/>
        <v>0</v>
      </c>
    </row>
    <row r="11" spans="1:14" ht="17.25" x14ac:dyDescent="0.2">
      <c r="A11" s="51"/>
      <c r="B11" s="41" t="s">
        <v>6</v>
      </c>
      <c r="C11" s="9">
        <v>7100</v>
      </c>
      <c r="D11" s="10"/>
      <c r="E11" s="15">
        <f t="shared" si="0"/>
        <v>0.85000000000000009</v>
      </c>
      <c r="F11" s="11">
        <f t="shared" si="1"/>
        <v>0</v>
      </c>
      <c r="G11" s="9">
        <v>2550362</v>
      </c>
      <c r="H11" s="17"/>
      <c r="I11" s="11">
        <f t="shared" si="2"/>
        <v>0</v>
      </c>
      <c r="J11" s="44">
        <f t="shared" si="3"/>
        <v>0</v>
      </c>
    </row>
    <row r="12" spans="1:14" ht="17.25" x14ac:dyDescent="0.2">
      <c r="A12" s="51"/>
      <c r="B12" s="41" t="s">
        <v>7</v>
      </c>
      <c r="C12" s="9">
        <v>7100</v>
      </c>
      <c r="D12" s="10"/>
      <c r="E12" s="15">
        <f t="shared" si="0"/>
        <v>0.85000000000000009</v>
      </c>
      <c r="F12" s="11">
        <f t="shared" si="1"/>
        <v>0</v>
      </c>
      <c r="G12" s="9">
        <v>2703684</v>
      </c>
      <c r="H12" s="17"/>
      <c r="I12" s="11">
        <f t="shared" si="2"/>
        <v>0</v>
      </c>
      <c r="J12" s="44">
        <f t="shared" si="3"/>
        <v>0</v>
      </c>
    </row>
    <row r="13" spans="1:14" ht="17.25" x14ac:dyDescent="0.2">
      <c r="A13" s="51"/>
      <c r="B13" s="41" t="s">
        <v>8</v>
      </c>
      <c r="C13" s="9">
        <v>7100</v>
      </c>
      <c r="D13" s="10"/>
      <c r="E13" s="15">
        <f t="shared" si="0"/>
        <v>0.85000000000000009</v>
      </c>
      <c r="F13" s="11">
        <f t="shared" si="1"/>
        <v>0</v>
      </c>
      <c r="G13" s="9">
        <v>2489015</v>
      </c>
      <c r="H13" s="17"/>
      <c r="I13" s="11">
        <f t="shared" si="2"/>
        <v>0</v>
      </c>
      <c r="J13" s="44">
        <f t="shared" si="3"/>
        <v>0</v>
      </c>
    </row>
    <row r="14" spans="1:14" ht="17.25" x14ac:dyDescent="0.2">
      <c r="A14" s="51"/>
      <c r="B14" s="41" t="s">
        <v>21</v>
      </c>
      <c r="C14" s="9">
        <v>7100</v>
      </c>
      <c r="D14" s="10"/>
      <c r="E14" s="15">
        <f t="shared" si="0"/>
        <v>0.85000000000000009</v>
      </c>
      <c r="F14" s="11">
        <f t="shared" si="1"/>
        <v>0</v>
      </c>
      <c r="G14" s="9">
        <v>2343222</v>
      </c>
      <c r="H14" s="17"/>
      <c r="I14" s="11">
        <f t="shared" si="2"/>
        <v>0</v>
      </c>
      <c r="J14" s="44">
        <f t="shared" si="3"/>
        <v>0</v>
      </c>
      <c r="K14" s="55" t="s">
        <v>31</v>
      </c>
    </row>
    <row r="15" spans="1:14" ht="17.25" x14ac:dyDescent="0.2">
      <c r="A15" s="51"/>
      <c r="B15" s="41" t="s">
        <v>22</v>
      </c>
      <c r="C15" s="11">
        <v>7100</v>
      </c>
      <c r="D15" s="12"/>
      <c r="E15" s="16">
        <f t="shared" si="0"/>
        <v>0.85000000000000009</v>
      </c>
      <c r="F15" s="11">
        <f t="shared" si="1"/>
        <v>0</v>
      </c>
      <c r="G15" s="11">
        <v>2282238</v>
      </c>
      <c r="H15" s="18"/>
      <c r="I15" s="11">
        <f t="shared" si="2"/>
        <v>0</v>
      </c>
      <c r="J15" s="44">
        <f t="shared" si="3"/>
        <v>0</v>
      </c>
      <c r="K15" s="55"/>
    </row>
    <row r="16" spans="1:14" ht="17.25" x14ac:dyDescent="0.2">
      <c r="A16" s="51"/>
      <c r="B16" s="41" t="s">
        <v>23</v>
      </c>
      <c r="C16" s="11">
        <v>7100</v>
      </c>
      <c r="D16" s="12"/>
      <c r="E16" s="16">
        <f t="shared" si="0"/>
        <v>0.85000000000000009</v>
      </c>
      <c r="F16" s="11">
        <f t="shared" si="1"/>
        <v>0</v>
      </c>
      <c r="G16" s="11">
        <v>2517303</v>
      </c>
      <c r="H16" s="18"/>
      <c r="I16" s="11">
        <f t="shared" si="2"/>
        <v>0</v>
      </c>
      <c r="J16" s="44">
        <f t="shared" si="3"/>
        <v>0</v>
      </c>
      <c r="K16" s="53" t="s">
        <v>39</v>
      </c>
    </row>
    <row r="17" spans="1:11" ht="18" thickBot="1" x14ac:dyDescent="0.25">
      <c r="A17" s="51"/>
      <c r="B17" s="41" t="s">
        <v>9</v>
      </c>
      <c r="C17" s="11">
        <v>7100</v>
      </c>
      <c r="D17" s="12"/>
      <c r="E17" s="16">
        <f t="shared" si="0"/>
        <v>0.85000000000000009</v>
      </c>
      <c r="F17" s="11">
        <f t="shared" si="1"/>
        <v>0</v>
      </c>
      <c r="G17" s="11">
        <v>2583589</v>
      </c>
      <c r="H17" s="18"/>
      <c r="I17" s="11">
        <f t="shared" si="2"/>
        <v>0</v>
      </c>
      <c r="J17" s="44">
        <f t="shared" si="3"/>
        <v>0</v>
      </c>
      <c r="K17" s="54"/>
    </row>
    <row r="18" spans="1:11" ht="18" thickTop="1" x14ac:dyDescent="0.2">
      <c r="A18" s="51"/>
      <c r="B18" s="41" t="s">
        <v>10</v>
      </c>
      <c r="C18" s="11">
        <v>7100</v>
      </c>
      <c r="D18" s="12"/>
      <c r="E18" s="16">
        <f t="shared" si="0"/>
        <v>0.85000000000000009</v>
      </c>
      <c r="F18" s="11">
        <f t="shared" si="1"/>
        <v>0</v>
      </c>
      <c r="G18" s="11">
        <v>2389634</v>
      </c>
      <c r="H18" s="18"/>
      <c r="I18" s="11">
        <f t="shared" si="2"/>
        <v>0</v>
      </c>
      <c r="J18" s="44">
        <f t="shared" si="3"/>
        <v>0</v>
      </c>
      <c r="K18" s="56">
        <f>SUM(J8:J19)</f>
        <v>0</v>
      </c>
    </row>
    <row r="19" spans="1:11" ht="18" thickBot="1" x14ac:dyDescent="0.25">
      <c r="A19" s="52"/>
      <c r="B19" s="42" t="s">
        <v>11</v>
      </c>
      <c r="C19" s="36">
        <v>7100</v>
      </c>
      <c r="D19" s="37"/>
      <c r="E19" s="38">
        <f t="shared" si="0"/>
        <v>0.85000000000000009</v>
      </c>
      <c r="F19" s="36">
        <f t="shared" si="1"/>
        <v>0</v>
      </c>
      <c r="G19" s="36">
        <v>2472716</v>
      </c>
      <c r="H19" s="39"/>
      <c r="I19" s="36">
        <f t="shared" si="2"/>
        <v>0</v>
      </c>
      <c r="J19" s="45">
        <f t="shared" si="3"/>
        <v>0</v>
      </c>
      <c r="K19" s="57"/>
    </row>
    <row r="20" spans="1:11" ht="18" thickTop="1" x14ac:dyDescent="0.2">
      <c r="A20" s="50" t="s">
        <v>17</v>
      </c>
      <c r="B20" s="40" t="s">
        <v>3</v>
      </c>
      <c r="C20" s="32">
        <v>7100</v>
      </c>
      <c r="D20" s="33"/>
      <c r="E20" s="34">
        <f t="shared" si="0"/>
        <v>0.85000000000000009</v>
      </c>
      <c r="F20" s="32">
        <f t="shared" si="1"/>
        <v>0</v>
      </c>
      <c r="G20" s="32">
        <v>2358296</v>
      </c>
      <c r="H20" s="35"/>
      <c r="I20" s="32">
        <f t="shared" si="2"/>
        <v>0</v>
      </c>
      <c r="J20" s="43">
        <f>ROUNDDOWN(F20+I20,0)</f>
        <v>0</v>
      </c>
    </row>
    <row r="21" spans="1:11" ht="17.25" x14ac:dyDescent="0.2">
      <c r="A21" s="51"/>
      <c r="B21" s="41" t="s">
        <v>4</v>
      </c>
      <c r="C21" s="9">
        <v>7100</v>
      </c>
      <c r="D21" s="10"/>
      <c r="E21" s="15">
        <f t="shared" si="0"/>
        <v>0.85000000000000009</v>
      </c>
      <c r="F21" s="11">
        <f t="shared" si="1"/>
        <v>0</v>
      </c>
      <c r="G21" s="9">
        <v>2300175</v>
      </c>
      <c r="H21" s="17"/>
      <c r="I21" s="11">
        <f t="shared" si="2"/>
        <v>0</v>
      </c>
      <c r="J21" s="44">
        <f t="shared" si="3"/>
        <v>0</v>
      </c>
    </row>
    <row r="22" spans="1:11" ht="17.25" x14ac:dyDescent="0.2">
      <c r="A22" s="51"/>
      <c r="B22" s="41" t="s">
        <v>5</v>
      </c>
      <c r="C22" s="9">
        <v>7100</v>
      </c>
      <c r="D22" s="10"/>
      <c r="E22" s="15">
        <f t="shared" si="0"/>
        <v>0.85000000000000009</v>
      </c>
      <c r="F22" s="11">
        <f t="shared" si="1"/>
        <v>0</v>
      </c>
      <c r="G22" s="9">
        <v>2321658</v>
      </c>
      <c r="H22" s="17"/>
      <c r="I22" s="11">
        <f t="shared" si="2"/>
        <v>0</v>
      </c>
      <c r="J22" s="44">
        <f t="shared" si="3"/>
        <v>0</v>
      </c>
    </row>
    <row r="23" spans="1:11" ht="17.25" x14ac:dyDescent="0.2">
      <c r="A23" s="51"/>
      <c r="B23" s="41" t="s">
        <v>6</v>
      </c>
      <c r="C23" s="9">
        <v>7100</v>
      </c>
      <c r="D23" s="10"/>
      <c r="E23" s="15">
        <f t="shared" si="0"/>
        <v>0.85000000000000009</v>
      </c>
      <c r="F23" s="11">
        <f t="shared" si="1"/>
        <v>0</v>
      </c>
      <c r="G23" s="9">
        <v>2550362</v>
      </c>
      <c r="H23" s="17"/>
      <c r="I23" s="11">
        <f t="shared" si="2"/>
        <v>0</v>
      </c>
      <c r="J23" s="44">
        <f t="shared" si="3"/>
        <v>0</v>
      </c>
    </row>
    <row r="24" spans="1:11" ht="17.25" x14ac:dyDescent="0.2">
      <c r="A24" s="51"/>
      <c r="B24" s="41" t="s">
        <v>7</v>
      </c>
      <c r="C24" s="9">
        <v>7100</v>
      </c>
      <c r="D24" s="10"/>
      <c r="E24" s="15">
        <f t="shared" si="0"/>
        <v>0.85000000000000009</v>
      </c>
      <c r="F24" s="11">
        <f t="shared" si="1"/>
        <v>0</v>
      </c>
      <c r="G24" s="9">
        <v>2703684</v>
      </c>
      <c r="H24" s="17"/>
      <c r="I24" s="11">
        <f t="shared" si="2"/>
        <v>0</v>
      </c>
      <c r="J24" s="44">
        <f t="shared" si="3"/>
        <v>0</v>
      </c>
    </row>
    <row r="25" spans="1:11" ht="17.25" x14ac:dyDescent="0.2">
      <c r="A25" s="51"/>
      <c r="B25" s="41" t="s">
        <v>8</v>
      </c>
      <c r="C25" s="9">
        <v>7100</v>
      </c>
      <c r="D25" s="10"/>
      <c r="E25" s="15">
        <f t="shared" si="0"/>
        <v>0.85000000000000009</v>
      </c>
      <c r="F25" s="11">
        <f t="shared" si="1"/>
        <v>0</v>
      </c>
      <c r="G25" s="9">
        <v>2489015</v>
      </c>
      <c r="H25" s="17"/>
      <c r="I25" s="11">
        <f t="shared" si="2"/>
        <v>0</v>
      </c>
      <c r="J25" s="44">
        <f t="shared" si="3"/>
        <v>0</v>
      </c>
      <c r="K25" s="27"/>
    </row>
    <row r="26" spans="1:11" ht="17.25" x14ac:dyDescent="0.2">
      <c r="A26" s="51"/>
      <c r="B26" s="41" t="s">
        <v>21</v>
      </c>
      <c r="C26" s="9">
        <v>7100</v>
      </c>
      <c r="D26" s="10"/>
      <c r="E26" s="15">
        <f t="shared" si="0"/>
        <v>0.85000000000000009</v>
      </c>
      <c r="F26" s="11">
        <f t="shared" si="1"/>
        <v>0</v>
      </c>
      <c r="G26" s="9">
        <v>2343222</v>
      </c>
      <c r="H26" s="17"/>
      <c r="I26" s="11">
        <f t="shared" si="2"/>
        <v>0</v>
      </c>
      <c r="J26" s="44">
        <f t="shared" si="3"/>
        <v>0</v>
      </c>
      <c r="K26" s="55" t="s">
        <v>31</v>
      </c>
    </row>
    <row r="27" spans="1:11" ht="17.25" x14ac:dyDescent="0.2">
      <c r="A27" s="51"/>
      <c r="B27" s="41" t="s">
        <v>22</v>
      </c>
      <c r="C27" s="11">
        <v>7100</v>
      </c>
      <c r="D27" s="12"/>
      <c r="E27" s="16">
        <f t="shared" si="0"/>
        <v>0.85000000000000009</v>
      </c>
      <c r="F27" s="11">
        <f t="shared" si="1"/>
        <v>0</v>
      </c>
      <c r="G27" s="11">
        <v>2282238</v>
      </c>
      <c r="H27" s="18"/>
      <c r="I27" s="11">
        <f t="shared" si="2"/>
        <v>0</v>
      </c>
      <c r="J27" s="44">
        <f t="shared" si="3"/>
        <v>0</v>
      </c>
      <c r="K27" s="55"/>
    </row>
    <row r="28" spans="1:11" ht="17.25" x14ac:dyDescent="0.2">
      <c r="A28" s="51"/>
      <c r="B28" s="41" t="s">
        <v>23</v>
      </c>
      <c r="C28" s="11">
        <v>7100</v>
      </c>
      <c r="D28" s="12"/>
      <c r="E28" s="16">
        <f t="shared" si="0"/>
        <v>0.85000000000000009</v>
      </c>
      <c r="F28" s="11">
        <f t="shared" si="1"/>
        <v>0</v>
      </c>
      <c r="G28" s="11">
        <v>2517303</v>
      </c>
      <c r="H28" s="18"/>
      <c r="I28" s="11">
        <f t="shared" si="2"/>
        <v>0</v>
      </c>
      <c r="J28" s="44">
        <f t="shared" si="3"/>
        <v>0</v>
      </c>
      <c r="K28" s="53" t="s">
        <v>40</v>
      </c>
    </row>
    <row r="29" spans="1:11" ht="18" thickBot="1" x14ac:dyDescent="0.25">
      <c r="A29" s="51"/>
      <c r="B29" s="41" t="s">
        <v>9</v>
      </c>
      <c r="C29" s="11">
        <v>7100</v>
      </c>
      <c r="D29" s="12"/>
      <c r="E29" s="16">
        <f t="shared" si="0"/>
        <v>0.85000000000000009</v>
      </c>
      <c r="F29" s="11">
        <f t="shared" si="1"/>
        <v>0</v>
      </c>
      <c r="G29" s="11">
        <v>2583589</v>
      </c>
      <c r="H29" s="18"/>
      <c r="I29" s="11">
        <f t="shared" si="2"/>
        <v>0</v>
      </c>
      <c r="J29" s="44">
        <f t="shared" si="3"/>
        <v>0</v>
      </c>
      <c r="K29" s="54"/>
    </row>
    <row r="30" spans="1:11" ht="18" thickTop="1" x14ac:dyDescent="0.2">
      <c r="A30" s="51"/>
      <c r="B30" s="41" t="s">
        <v>10</v>
      </c>
      <c r="C30" s="11">
        <v>7100</v>
      </c>
      <c r="D30" s="12"/>
      <c r="E30" s="16">
        <f t="shared" si="0"/>
        <v>0.85000000000000009</v>
      </c>
      <c r="F30" s="11">
        <f t="shared" si="1"/>
        <v>0</v>
      </c>
      <c r="G30" s="11">
        <v>2389634</v>
      </c>
      <c r="H30" s="18"/>
      <c r="I30" s="11">
        <f t="shared" si="2"/>
        <v>0</v>
      </c>
      <c r="J30" s="44">
        <f t="shared" si="3"/>
        <v>0</v>
      </c>
      <c r="K30" s="56">
        <f>SUM(J20:J31)</f>
        <v>0</v>
      </c>
    </row>
    <row r="31" spans="1:11" ht="18" thickBot="1" x14ac:dyDescent="0.25">
      <c r="A31" s="52"/>
      <c r="B31" s="42" t="s">
        <v>11</v>
      </c>
      <c r="C31" s="36">
        <v>7100</v>
      </c>
      <c r="D31" s="37"/>
      <c r="E31" s="38">
        <f t="shared" si="0"/>
        <v>0.85000000000000009</v>
      </c>
      <c r="F31" s="36">
        <f t="shared" si="1"/>
        <v>0</v>
      </c>
      <c r="G31" s="36">
        <v>2472716</v>
      </c>
      <c r="H31" s="39"/>
      <c r="I31" s="36">
        <f t="shared" si="2"/>
        <v>0</v>
      </c>
      <c r="J31" s="45">
        <f t="shared" si="3"/>
        <v>0</v>
      </c>
      <c r="K31" s="57"/>
    </row>
    <row r="32" spans="1:11" ht="18" thickTop="1" x14ac:dyDescent="0.2">
      <c r="A32" s="50" t="s">
        <v>18</v>
      </c>
      <c r="B32" s="40" t="s">
        <v>3</v>
      </c>
      <c r="C32" s="32">
        <v>7100</v>
      </c>
      <c r="D32" s="33"/>
      <c r="E32" s="34">
        <f t="shared" si="0"/>
        <v>0.85000000000000009</v>
      </c>
      <c r="F32" s="32">
        <f t="shared" si="1"/>
        <v>0</v>
      </c>
      <c r="G32" s="32">
        <v>2358296</v>
      </c>
      <c r="H32" s="35"/>
      <c r="I32" s="32">
        <f t="shared" si="2"/>
        <v>0</v>
      </c>
      <c r="J32" s="43">
        <f>ROUNDDOWN(F32+I32,0)</f>
        <v>0</v>
      </c>
    </row>
    <row r="33" spans="1:11" ht="17.25" x14ac:dyDescent="0.2">
      <c r="A33" s="51"/>
      <c r="B33" s="41" t="s">
        <v>4</v>
      </c>
      <c r="C33" s="9">
        <v>7100</v>
      </c>
      <c r="D33" s="10"/>
      <c r="E33" s="15">
        <f t="shared" si="0"/>
        <v>0.85000000000000009</v>
      </c>
      <c r="F33" s="11">
        <f t="shared" si="1"/>
        <v>0</v>
      </c>
      <c r="G33" s="9">
        <v>2300175</v>
      </c>
      <c r="H33" s="17"/>
      <c r="I33" s="11">
        <f t="shared" si="2"/>
        <v>0</v>
      </c>
      <c r="J33" s="44">
        <f t="shared" si="3"/>
        <v>0</v>
      </c>
    </row>
    <row r="34" spans="1:11" ht="17.25" x14ac:dyDescent="0.2">
      <c r="A34" s="51"/>
      <c r="B34" s="41" t="s">
        <v>5</v>
      </c>
      <c r="C34" s="9">
        <v>7100</v>
      </c>
      <c r="D34" s="10"/>
      <c r="E34" s="15">
        <f t="shared" si="0"/>
        <v>0.85000000000000009</v>
      </c>
      <c r="F34" s="11">
        <f t="shared" si="1"/>
        <v>0</v>
      </c>
      <c r="G34" s="9">
        <v>2321658</v>
      </c>
      <c r="H34" s="17"/>
      <c r="I34" s="11">
        <f t="shared" si="2"/>
        <v>0</v>
      </c>
      <c r="J34" s="44">
        <f t="shared" si="3"/>
        <v>0</v>
      </c>
    </row>
    <row r="35" spans="1:11" ht="17.25" x14ac:dyDescent="0.2">
      <c r="A35" s="51"/>
      <c r="B35" s="41" t="s">
        <v>6</v>
      </c>
      <c r="C35" s="9">
        <v>7100</v>
      </c>
      <c r="D35" s="10"/>
      <c r="E35" s="15">
        <f t="shared" si="0"/>
        <v>0.85000000000000009</v>
      </c>
      <c r="F35" s="11">
        <f t="shared" si="1"/>
        <v>0</v>
      </c>
      <c r="G35" s="9">
        <v>2550362</v>
      </c>
      <c r="H35" s="17"/>
      <c r="I35" s="11">
        <f t="shared" si="2"/>
        <v>0</v>
      </c>
      <c r="J35" s="44">
        <f t="shared" si="3"/>
        <v>0</v>
      </c>
    </row>
    <row r="36" spans="1:11" ht="17.25" x14ac:dyDescent="0.2">
      <c r="A36" s="51"/>
      <c r="B36" s="41" t="s">
        <v>7</v>
      </c>
      <c r="C36" s="9">
        <v>7100</v>
      </c>
      <c r="D36" s="10"/>
      <c r="E36" s="15">
        <f t="shared" si="0"/>
        <v>0.85000000000000009</v>
      </c>
      <c r="F36" s="11">
        <f t="shared" si="1"/>
        <v>0</v>
      </c>
      <c r="G36" s="9">
        <v>2703684</v>
      </c>
      <c r="H36" s="17"/>
      <c r="I36" s="11">
        <f t="shared" si="2"/>
        <v>0</v>
      </c>
      <c r="J36" s="44">
        <f t="shared" si="3"/>
        <v>0</v>
      </c>
    </row>
    <row r="37" spans="1:11" ht="17.25" x14ac:dyDescent="0.2">
      <c r="A37" s="51"/>
      <c r="B37" s="41" t="s">
        <v>8</v>
      </c>
      <c r="C37" s="9">
        <v>7100</v>
      </c>
      <c r="D37" s="10"/>
      <c r="E37" s="15">
        <f t="shared" si="0"/>
        <v>0.85000000000000009</v>
      </c>
      <c r="F37" s="11">
        <f t="shared" si="1"/>
        <v>0</v>
      </c>
      <c r="G37" s="9">
        <v>2489015</v>
      </c>
      <c r="H37" s="17"/>
      <c r="I37" s="11">
        <f t="shared" si="2"/>
        <v>0</v>
      </c>
      <c r="J37" s="44">
        <f t="shared" si="3"/>
        <v>0</v>
      </c>
      <c r="K37" s="27"/>
    </row>
    <row r="38" spans="1:11" ht="17.25" x14ac:dyDescent="0.2">
      <c r="A38" s="51"/>
      <c r="B38" s="41" t="s">
        <v>21</v>
      </c>
      <c r="C38" s="9">
        <v>7100</v>
      </c>
      <c r="D38" s="10"/>
      <c r="E38" s="15">
        <f t="shared" si="0"/>
        <v>0.85000000000000009</v>
      </c>
      <c r="F38" s="11">
        <f t="shared" si="1"/>
        <v>0</v>
      </c>
      <c r="G38" s="9">
        <v>2343222</v>
      </c>
      <c r="H38" s="17"/>
      <c r="I38" s="11">
        <f t="shared" si="2"/>
        <v>0</v>
      </c>
      <c r="J38" s="44">
        <f t="shared" si="3"/>
        <v>0</v>
      </c>
      <c r="K38" s="55" t="s">
        <v>31</v>
      </c>
    </row>
    <row r="39" spans="1:11" ht="17.25" x14ac:dyDescent="0.2">
      <c r="A39" s="51"/>
      <c r="B39" s="41" t="s">
        <v>22</v>
      </c>
      <c r="C39" s="11">
        <v>7100</v>
      </c>
      <c r="D39" s="12"/>
      <c r="E39" s="16">
        <f t="shared" si="0"/>
        <v>0.85000000000000009</v>
      </c>
      <c r="F39" s="11">
        <f t="shared" si="1"/>
        <v>0</v>
      </c>
      <c r="G39" s="11">
        <v>2282238</v>
      </c>
      <c r="H39" s="18"/>
      <c r="I39" s="11">
        <f t="shared" si="2"/>
        <v>0</v>
      </c>
      <c r="J39" s="44">
        <f t="shared" si="3"/>
        <v>0</v>
      </c>
      <c r="K39" s="55"/>
    </row>
    <row r="40" spans="1:11" ht="17.25" customHeight="1" x14ac:dyDescent="0.2">
      <c r="A40" s="51"/>
      <c r="B40" s="41" t="s">
        <v>23</v>
      </c>
      <c r="C40" s="11">
        <v>7100</v>
      </c>
      <c r="D40" s="12"/>
      <c r="E40" s="16">
        <f t="shared" si="0"/>
        <v>0.85000000000000009</v>
      </c>
      <c r="F40" s="11">
        <f t="shared" si="1"/>
        <v>0</v>
      </c>
      <c r="G40" s="11">
        <v>2517303</v>
      </c>
      <c r="H40" s="18"/>
      <c r="I40" s="11">
        <f t="shared" si="2"/>
        <v>0</v>
      </c>
      <c r="J40" s="44">
        <f t="shared" si="3"/>
        <v>0</v>
      </c>
      <c r="K40" s="53" t="s">
        <v>41</v>
      </c>
    </row>
    <row r="41" spans="1:11" ht="18" thickBot="1" x14ac:dyDescent="0.25">
      <c r="A41" s="51"/>
      <c r="B41" s="41" t="s">
        <v>9</v>
      </c>
      <c r="C41" s="11">
        <v>7100</v>
      </c>
      <c r="D41" s="12"/>
      <c r="E41" s="16">
        <f t="shared" si="0"/>
        <v>0.85000000000000009</v>
      </c>
      <c r="F41" s="11">
        <f t="shared" si="1"/>
        <v>0</v>
      </c>
      <c r="G41" s="11">
        <v>2583589</v>
      </c>
      <c r="H41" s="18"/>
      <c r="I41" s="11">
        <f t="shared" si="2"/>
        <v>0</v>
      </c>
      <c r="J41" s="44">
        <f t="shared" si="3"/>
        <v>0</v>
      </c>
      <c r="K41" s="54"/>
    </row>
    <row r="42" spans="1:11" ht="18" thickTop="1" x14ac:dyDescent="0.2">
      <c r="A42" s="51"/>
      <c r="B42" s="41" t="s">
        <v>10</v>
      </c>
      <c r="C42" s="11">
        <v>7100</v>
      </c>
      <c r="D42" s="12"/>
      <c r="E42" s="16">
        <f t="shared" si="0"/>
        <v>0.85000000000000009</v>
      </c>
      <c r="F42" s="11">
        <f t="shared" si="1"/>
        <v>0</v>
      </c>
      <c r="G42" s="11">
        <v>2389634</v>
      </c>
      <c r="H42" s="18"/>
      <c r="I42" s="11">
        <f t="shared" si="2"/>
        <v>0</v>
      </c>
      <c r="J42" s="44">
        <f t="shared" si="3"/>
        <v>0</v>
      </c>
      <c r="K42" s="56">
        <f>SUM(J32:J43)</f>
        <v>0</v>
      </c>
    </row>
    <row r="43" spans="1:11" ht="18" thickBot="1" x14ac:dyDescent="0.25">
      <c r="A43" s="52"/>
      <c r="B43" s="42" t="s">
        <v>11</v>
      </c>
      <c r="C43" s="36">
        <v>7100</v>
      </c>
      <c r="D43" s="37"/>
      <c r="E43" s="38">
        <f t="shared" si="0"/>
        <v>0.85000000000000009</v>
      </c>
      <c r="F43" s="36">
        <f t="shared" si="1"/>
        <v>0</v>
      </c>
      <c r="G43" s="36">
        <v>2472716</v>
      </c>
      <c r="H43" s="39"/>
      <c r="I43" s="36">
        <f t="shared" si="2"/>
        <v>0</v>
      </c>
      <c r="J43" s="45">
        <f t="shared" si="3"/>
        <v>0</v>
      </c>
      <c r="K43" s="57"/>
    </row>
    <row r="44" spans="1:11" ht="18" thickBot="1" x14ac:dyDescent="0.25">
      <c r="B44" s="13"/>
      <c r="C44" s="24"/>
      <c r="D44" s="24"/>
      <c r="E44" s="24"/>
      <c r="F44" s="24"/>
      <c r="G44" s="24"/>
      <c r="H44" s="24"/>
      <c r="I44" s="24"/>
      <c r="J44" s="24"/>
      <c r="K44" s="24"/>
    </row>
    <row r="45" spans="1:11" ht="18" thickTop="1" x14ac:dyDescent="0.2">
      <c r="B45" s="13"/>
      <c r="C45" s="24"/>
      <c r="D45" s="24"/>
      <c r="E45" s="24"/>
      <c r="F45" s="24"/>
      <c r="G45" s="24"/>
      <c r="H45" s="24"/>
      <c r="I45" s="25"/>
      <c r="J45" s="26" t="s">
        <v>20</v>
      </c>
      <c r="K45" s="46">
        <f>K18+K30+K42</f>
        <v>0</v>
      </c>
    </row>
    <row r="46" spans="1:11" ht="18" customHeight="1" thickBot="1" x14ac:dyDescent="0.2">
      <c r="B46" s="1" t="s">
        <v>1</v>
      </c>
      <c r="I46" s="48" t="s">
        <v>35</v>
      </c>
      <c r="J46" s="49"/>
      <c r="K46" s="47"/>
    </row>
    <row r="47" spans="1:11" ht="14.25" thickTop="1" x14ac:dyDescent="0.15">
      <c r="B47" s="1" t="s">
        <v>43</v>
      </c>
    </row>
    <row r="48" spans="1:11" x14ac:dyDescent="0.15">
      <c r="B48" s="1" t="s">
        <v>42</v>
      </c>
    </row>
    <row r="49" spans="2:2" x14ac:dyDescent="0.15">
      <c r="B49" s="1"/>
    </row>
  </sheetData>
  <mergeCells count="17">
    <mergeCell ref="C5:F5"/>
    <mergeCell ref="G5:I5"/>
    <mergeCell ref="J5:J6"/>
    <mergeCell ref="K14:K15"/>
    <mergeCell ref="K18:K19"/>
    <mergeCell ref="K45:K46"/>
    <mergeCell ref="I46:J46"/>
    <mergeCell ref="A8:A19"/>
    <mergeCell ref="A20:A31"/>
    <mergeCell ref="A32:A43"/>
    <mergeCell ref="K16:K17"/>
    <mergeCell ref="K26:K27"/>
    <mergeCell ref="K28:K29"/>
    <mergeCell ref="K38:K39"/>
    <mergeCell ref="K40:K41"/>
    <mergeCell ref="K30:K31"/>
    <mergeCell ref="K42:K43"/>
  </mergeCells>
  <phoneticPr fontId="2"/>
  <printOptions horizontalCentered="1"/>
  <pageMargins left="0.70866141732283472" right="0.70866141732283472" top="0.55118110236220474" bottom="0.35433070866141736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入札比較価格内訳書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佐々木 慧</dc:creator>
  <cp:lastModifiedBy>Keiyaku3</cp:lastModifiedBy>
  <cp:lastPrinted>2020-11-11T02:44:06Z</cp:lastPrinted>
  <dcterms:created xsi:type="dcterms:W3CDTF">2017-01-27T06:13:53Z</dcterms:created>
  <dcterms:modified xsi:type="dcterms:W3CDTF">2020-12-07T01:00:00Z</dcterms:modified>
</cp:coreProperties>
</file>