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0.2.215\業務課共有フォルダ\庶務係\311_営業所・駐車場の電力需給契約\電力需給契約（低圧_出張所・駐車場_R5調達）\20230510_財務課持込\"/>
    </mc:Choice>
  </mc:AlternateContent>
  <bookViews>
    <workbookView xWindow="0" yWindow="0" windowWidth="28800" windowHeight="12345"/>
  </bookViews>
  <sheets>
    <sheet name="積算内訳書（出）" sheetId="9" r:id="rId1"/>
  </sheets>
  <definedNames>
    <definedName name="_xlnm.Print_Area" localSheetId="0">'積算内訳書（出）'!$A$1:$J$146</definedName>
  </definedNames>
  <calcPr calcId="162913"/>
</workbook>
</file>

<file path=xl/calcChain.xml><?xml version="1.0" encoding="utf-8"?>
<calcChain xmlns="http://schemas.openxmlformats.org/spreadsheetml/2006/main">
  <c r="I144" i="9" l="1"/>
  <c r="I143" i="9"/>
  <c r="I142" i="9"/>
  <c r="I141" i="9"/>
  <c r="I140" i="9"/>
  <c r="I139" i="9"/>
  <c r="I138" i="9"/>
  <c r="I137" i="9"/>
  <c r="I136" i="9"/>
  <c r="I135" i="9"/>
  <c r="F135" i="9"/>
  <c r="I134" i="9"/>
  <c r="F134" i="9"/>
  <c r="I133" i="9"/>
  <c r="F133" i="9"/>
  <c r="I128" i="9"/>
  <c r="I127" i="9"/>
  <c r="I126" i="9"/>
  <c r="I125" i="9"/>
  <c r="I124" i="9"/>
  <c r="I123" i="9"/>
  <c r="I122" i="9"/>
  <c r="I121" i="9"/>
  <c r="I120" i="9"/>
  <c r="I119" i="9"/>
  <c r="D119" i="9"/>
  <c r="I118" i="9"/>
  <c r="D118" i="9"/>
  <c r="I117" i="9"/>
  <c r="D117" i="9"/>
  <c r="I109" i="9"/>
  <c r="I108" i="9"/>
  <c r="I107" i="9"/>
  <c r="I106" i="9"/>
  <c r="I105" i="9"/>
  <c r="I104" i="9"/>
  <c r="I103" i="9"/>
  <c r="I102" i="9"/>
  <c r="I101" i="9"/>
  <c r="I100" i="9"/>
  <c r="I99" i="9"/>
  <c r="F99" i="9"/>
  <c r="I98" i="9"/>
  <c r="F98" i="9"/>
  <c r="I93" i="9"/>
  <c r="I92" i="9"/>
  <c r="I91" i="9"/>
  <c r="I90" i="9"/>
  <c r="I89" i="9"/>
  <c r="I88" i="9"/>
  <c r="I87" i="9"/>
  <c r="I86" i="9"/>
  <c r="I85" i="9"/>
  <c r="I84" i="9"/>
  <c r="I83" i="9"/>
  <c r="D83" i="9"/>
  <c r="I82" i="9"/>
  <c r="D82" i="9"/>
  <c r="I74" i="9"/>
  <c r="I73" i="9"/>
  <c r="I72" i="9"/>
  <c r="I71" i="9"/>
  <c r="I70" i="9"/>
  <c r="I69" i="9"/>
  <c r="I68" i="9"/>
  <c r="I67" i="9"/>
  <c r="I66" i="9"/>
  <c r="I65" i="9"/>
  <c r="I64" i="9"/>
  <c r="F64" i="9"/>
  <c r="I63" i="9"/>
  <c r="F63" i="9"/>
  <c r="I58" i="9"/>
  <c r="I57" i="9"/>
  <c r="I56" i="9"/>
  <c r="I55" i="9"/>
  <c r="I54" i="9"/>
  <c r="I53" i="9"/>
  <c r="I52" i="9"/>
  <c r="I51" i="9"/>
  <c r="I50" i="9"/>
  <c r="I49" i="9"/>
  <c r="I48" i="9"/>
  <c r="D48" i="9"/>
  <c r="I47" i="9"/>
  <c r="D47" i="9"/>
  <c r="I39" i="9"/>
  <c r="F39" i="9"/>
  <c r="I38" i="9"/>
  <c r="F38" i="9"/>
  <c r="I37" i="9"/>
  <c r="F37" i="9"/>
  <c r="I36" i="9"/>
  <c r="F36" i="9"/>
  <c r="I35" i="9"/>
  <c r="F35" i="9"/>
  <c r="I34" i="9"/>
  <c r="F34" i="9"/>
  <c r="I33" i="9"/>
  <c r="F33" i="9"/>
  <c r="I32" i="9"/>
  <c r="F32" i="9"/>
  <c r="I31" i="9"/>
  <c r="F31" i="9"/>
  <c r="I30" i="9"/>
  <c r="F30" i="9"/>
  <c r="I29" i="9"/>
  <c r="F29" i="9"/>
  <c r="I28" i="9"/>
  <c r="F28" i="9"/>
  <c r="I23" i="9"/>
  <c r="D23" i="9"/>
  <c r="I22" i="9"/>
  <c r="D22" i="9"/>
  <c r="I21" i="9"/>
  <c r="D21" i="9"/>
  <c r="I20" i="9"/>
  <c r="D20" i="9"/>
  <c r="I19" i="9"/>
  <c r="D19" i="9"/>
  <c r="I18" i="9"/>
  <c r="D18" i="9"/>
  <c r="I17" i="9"/>
  <c r="D17" i="9"/>
  <c r="I16" i="9"/>
  <c r="D16" i="9"/>
  <c r="I15" i="9"/>
  <c r="D15" i="9"/>
  <c r="I14" i="9"/>
  <c r="D14" i="9"/>
  <c r="I13" i="9"/>
  <c r="D13" i="9"/>
  <c r="I12" i="9"/>
  <c r="D12" i="9"/>
  <c r="J99" i="9" l="1"/>
  <c r="J133" i="9"/>
  <c r="J135" i="9"/>
  <c r="J117" i="9"/>
  <c r="J47" i="9"/>
  <c r="J119" i="9"/>
  <c r="J12" i="9"/>
  <c r="J34" i="9"/>
  <c r="J63" i="9"/>
  <c r="J118" i="9"/>
  <c r="J64" i="9"/>
  <c r="J28" i="9"/>
  <c r="J36" i="9"/>
  <c r="J134" i="9"/>
  <c r="J98" i="9"/>
  <c r="J83" i="9"/>
  <c r="J82" i="9"/>
  <c r="J48" i="9"/>
  <c r="J29" i="9"/>
  <c r="J31" i="9"/>
  <c r="J33" i="9"/>
  <c r="J35" i="9"/>
  <c r="J37" i="9"/>
  <c r="J39" i="9"/>
  <c r="J38" i="9"/>
  <c r="J30" i="9"/>
  <c r="J14" i="9"/>
  <c r="J16" i="9"/>
  <c r="J18" i="9"/>
  <c r="J20" i="9"/>
  <c r="J22" i="9"/>
  <c r="J13" i="9"/>
  <c r="J15" i="9"/>
  <c r="J17" i="9"/>
  <c r="J21" i="9"/>
  <c r="J23" i="9"/>
  <c r="D84" i="9"/>
  <c r="J84" i="9" s="1"/>
  <c r="J19" i="9"/>
  <c r="J32" i="9"/>
  <c r="F100" i="9"/>
  <c r="J100" i="9" s="1"/>
  <c r="J40" i="9" l="1"/>
  <c r="J24" i="9"/>
  <c r="F65" i="9"/>
  <c r="J65" i="9" s="1"/>
  <c r="F101" i="9"/>
  <c r="J101" i="9" s="1"/>
  <c r="D49" i="9"/>
  <c r="J49" i="9" s="1"/>
  <c r="D120" i="9"/>
  <c r="J120" i="9" s="1"/>
  <c r="F136" i="9"/>
  <c r="J136" i="9" s="1"/>
  <c r="D85" i="9"/>
  <c r="J85" i="9" s="1"/>
  <c r="J41" i="9" l="1"/>
  <c r="F137" i="9"/>
  <c r="J137" i="9" s="1"/>
  <c r="F102" i="9"/>
  <c r="J102" i="9" s="1"/>
  <c r="D50" i="9"/>
  <c r="J50" i="9" s="1"/>
  <c r="D86" i="9"/>
  <c r="J86" i="9" s="1"/>
  <c r="D121" i="9"/>
  <c r="J121" i="9" s="1"/>
  <c r="F66" i="9"/>
  <c r="J66" i="9" s="1"/>
  <c r="F103" i="9" l="1"/>
  <c r="J103" i="9" s="1"/>
  <c r="F138" i="9"/>
  <c r="J138" i="9" s="1"/>
  <c r="D87" i="9"/>
  <c r="J87" i="9" s="1"/>
  <c r="D51" i="9"/>
  <c r="J51" i="9" s="1"/>
  <c r="F67" i="9"/>
  <c r="J67" i="9" s="1"/>
  <c r="D122" i="9"/>
  <c r="J122" i="9" s="1"/>
  <c r="F68" i="9" l="1"/>
  <c r="J68" i="9" s="1"/>
  <c r="D88" i="9"/>
  <c r="J88" i="9" s="1"/>
  <c r="F104" i="9"/>
  <c r="J104" i="9" s="1"/>
  <c r="D123" i="9"/>
  <c r="J123" i="9" s="1"/>
  <c r="D52" i="9"/>
  <c r="J52" i="9" s="1"/>
  <c r="F139" i="9"/>
  <c r="J139" i="9" s="1"/>
  <c r="D53" i="9" l="1"/>
  <c r="J53" i="9" s="1"/>
  <c r="D89" i="9"/>
  <c r="J89" i="9" s="1"/>
  <c r="F140" i="9"/>
  <c r="J140" i="9" s="1"/>
  <c r="D124" i="9"/>
  <c r="J124" i="9" s="1"/>
  <c r="F105" i="9"/>
  <c r="J105" i="9" s="1"/>
  <c r="F69" i="9"/>
  <c r="J69" i="9" s="1"/>
  <c r="F106" i="9" l="1"/>
  <c r="J106" i="9" s="1"/>
  <c r="D125" i="9"/>
  <c r="J125" i="9" s="1"/>
  <c r="D90" i="9"/>
  <c r="J90" i="9" s="1"/>
  <c r="D54" i="9"/>
  <c r="J54" i="9" s="1"/>
  <c r="F70" i="9"/>
  <c r="J70" i="9" s="1"/>
  <c r="F141" i="9"/>
  <c r="J141" i="9" s="1"/>
  <c r="D55" i="9" l="1"/>
  <c r="J55" i="9" s="1"/>
  <c r="D126" i="9"/>
  <c r="J126" i="9" s="1"/>
  <c r="D91" i="9"/>
  <c r="J91" i="9" s="1"/>
  <c r="F107" i="9"/>
  <c r="J107" i="9" s="1"/>
  <c r="F142" i="9"/>
  <c r="J142" i="9" s="1"/>
  <c r="F71" i="9"/>
  <c r="J71" i="9" s="1"/>
  <c r="F143" i="9" l="1"/>
  <c r="J143" i="9" s="1"/>
  <c r="F144" i="9"/>
  <c r="J144" i="9" s="1"/>
  <c r="D56" i="9"/>
  <c r="J56" i="9" s="1"/>
  <c r="F72" i="9"/>
  <c r="J72" i="9" s="1"/>
  <c r="D92" i="9"/>
  <c r="J92" i="9" s="1"/>
  <c r="D93" i="9"/>
  <c r="J93" i="9" s="1"/>
  <c r="F108" i="9"/>
  <c r="J108" i="9" s="1"/>
  <c r="F109" i="9"/>
  <c r="J109" i="9" s="1"/>
  <c r="J110" i="9" s="1"/>
  <c r="D127" i="9"/>
  <c r="J127" i="9" s="1"/>
  <c r="D128" i="9"/>
  <c r="J128" i="9" s="1"/>
  <c r="J145" i="9" l="1"/>
  <c r="D57" i="9"/>
  <c r="J57" i="9" s="1"/>
  <c r="D58" i="9"/>
  <c r="J58" i="9" s="1"/>
  <c r="F73" i="9"/>
  <c r="J73" i="9" s="1"/>
  <c r="F74" i="9"/>
  <c r="J74" i="9" s="1"/>
  <c r="J129" i="9"/>
  <c r="J94" i="9"/>
  <c r="J111" i="9" s="1"/>
  <c r="J146" i="9" l="1"/>
  <c r="J59" i="9"/>
  <c r="J75" i="9"/>
  <c r="J76" i="9" l="1"/>
  <c r="D6" i="9" s="1"/>
</calcChain>
</file>

<file path=xl/sharedStrings.xml><?xml version="1.0" encoding="utf-8"?>
<sst xmlns="http://schemas.openxmlformats.org/spreadsheetml/2006/main" count="375" uniqueCount="74">
  <si>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</si>
  <si>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</si>
  <si>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</si>
  <si>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</si>
  <si>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</si>
  <si>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</si>
  <si>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</si>
  <si>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</si>
  <si>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</si>
  <si>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（円）</t>
    <rPh sb="1" eb="2">
      <t>エン</t>
    </rPh>
    <phoneticPr fontId="3"/>
  </si>
  <si>
    <t>A</t>
    <phoneticPr fontId="3"/>
  </si>
  <si>
    <t>B</t>
    <phoneticPr fontId="3"/>
  </si>
  <si>
    <t>C</t>
    <phoneticPr fontId="3"/>
  </si>
  <si>
    <t>D=A×B×C</t>
    <phoneticPr fontId="3"/>
  </si>
  <si>
    <t>E</t>
    <phoneticPr fontId="3"/>
  </si>
  <si>
    <t>F</t>
    <phoneticPr fontId="3"/>
  </si>
  <si>
    <t>G=E×F</t>
    <phoneticPr fontId="3"/>
  </si>
  <si>
    <t>H=D＋G</t>
    <phoneticPr fontId="3"/>
  </si>
  <si>
    <t>4月</t>
    <rPh sb="1" eb="2">
      <t>ガツ</t>
    </rPh>
    <phoneticPr fontId="3"/>
  </si>
  <si>
    <t>その他季</t>
    <rPh sb="2" eb="3">
      <t>タ</t>
    </rPh>
    <rPh sb="3" eb="4">
      <t>キ</t>
    </rPh>
    <phoneticPr fontId="3"/>
  </si>
  <si>
    <t>5月</t>
  </si>
  <si>
    <t>6月</t>
  </si>
  <si>
    <t>7月</t>
  </si>
  <si>
    <t>夏季</t>
    <rPh sb="0" eb="2">
      <t>カキ</t>
    </rPh>
    <phoneticPr fontId="3"/>
  </si>
  <si>
    <t>8月</t>
  </si>
  <si>
    <t>9月</t>
  </si>
  <si>
    <t>10月</t>
  </si>
  <si>
    <t>11月</t>
  </si>
  <si>
    <t>12月</t>
  </si>
  <si>
    <t>1月</t>
    <rPh sb="1" eb="2">
      <t>ガツ</t>
    </rPh>
    <phoneticPr fontId="3"/>
  </si>
  <si>
    <t>2月</t>
  </si>
  <si>
    <t>3月</t>
  </si>
  <si>
    <t>12ヶ月合計  Ⅰ</t>
    <rPh sb="3" eb="4">
      <t>ゲツ</t>
    </rPh>
    <rPh sb="4" eb="6">
      <t>ゴウケイ</t>
    </rPh>
    <phoneticPr fontId="3"/>
  </si>
  <si>
    <t>入札金額積算内訳書</t>
    <rPh sb="0" eb="2">
      <t>ニュウサツ</t>
    </rPh>
    <rPh sb="2" eb="4">
      <t>キンガク</t>
    </rPh>
    <rPh sb="4" eb="6">
      <t>セキサン</t>
    </rPh>
    <rPh sb="6" eb="9">
      <t>ウチワケショ</t>
    </rPh>
    <phoneticPr fontId="3"/>
  </si>
  <si>
    <t>別添様式</t>
    <rPh sb="0" eb="2">
      <t>ベッテン</t>
    </rPh>
    <rPh sb="2" eb="4">
      <t>ヨウシキ</t>
    </rPh>
    <phoneticPr fontId="3"/>
  </si>
  <si>
    <t xml:space="preserve">
</t>
    <phoneticPr fontId="3"/>
  </si>
  <si>
    <t>[円/ｷﾛﾜｯﾄ]</t>
    <phoneticPr fontId="3"/>
  </si>
  <si>
    <t>[ｷﾛﾜｯﾄ]</t>
    <phoneticPr fontId="3"/>
  </si>
  <si>
    <t>[円/ｷﾛﾜｯﾄｱﾜｰ]</t>
    <phoneticPr fontId="3"/>
  </si>
  <si>
    <t>[ｷﾛﾜｯﾄｱﾜｰ]</t>
    <phoneticPr fontId="3"/>
  </si>
  <si>
    <t>12ヶ月合計  Ⅱ</t>
    <rPh sb="3" eb="4">
      <t>ゲツ</t>
    </rPh>
    <rPh sb="4" eb="6">
      <t>ゴウケイ</t>
    </rPh>
    <phoneticPr fontId="3"/>
  </si>
  <si>
    <t>12ヶ月合計  Ⅲ</t>
    <rPh sb="3" eb="4">
      <t>ゲツ</t>
    </rPh>
    <rPh sb="4" eb="6">
      <t>ゴウケイ</t>
    </rPh>
    <phoneticPr fontId="3"/>
  </si>
  <si>
    <t>件名：仙台市交通局バス出張所等電力需給</t>
    <rPh sb="0" eb="2">
      <t>ケンメイ</t>
    </rPh>
    <rPh sb="3" eb="6">
      <t>センダイシ</t>
    </rPh>
    <rPh sb="6" eb="9">
      <t>コウツウキョク</t>
    </rPh>
    <rPh sb="11" eb="13">
      <t>シュッチョウ</t>
    </rPh>
    <rPh sb="13" eb="14">
      <t>ショ</t>
    </rPh>
    <rPh sb="14" eb="15">
      <t>トウ</t>
    </rPh>
    <rPh sb="15" eb="17">
      <t>デンリョク</t>
    </rPh>
    <rPh sb="17" eb="19">
      <t>ジュキュウ</t>
    </rPh>
    <phoneticPr fontId="3"/>
  </si>
  <si>
    <t>[ｷﾛﾎﾞﾙﾄｱﾝﾍﾟｱ]</t>
    <phoneticPr fontId="3"/>
  </si>
  <si>
    <t>[円/ｷﾛﾎﾞﾙﾄｱﾝﾍﾟｱ]</t>
    <phoneticPr fontId="3"/>
  </si>
  <si>
    <t>C=A×B</t>
    <phoneticPr fontId="3"/>
  </si>
  <si>
    <t>電力量料金単価　[円/ｷﾛﾜｯﾄｱﾜｰ]</t>
    <rPh sb="0" eb="2">
      <t>デンリョク</t>
    </rPh>
    <rPh sb="2" eb="3">
      <t>リョウ</t>
    </rPh>
    <rPh sb="3" eb="5">
      <t>リョウキン</t>
    </rPh>
    <rPh sb="5" eb="7">
      <t>タンカ</t>
    </rPh>
    <phoneticPr fontId="3"/>
  </si>
  <si>
    <t>120kWhまで</t>
    <phoneticPr fontId="3"/>
  </si>
  <si>
    <t>120～300ｋWh</t>
    <phoneticPr fontId="3"/>
  </si>
  <si>
    <t>300ｋWｈ超</t>
    <rPh sb="6" eb="7">
      <t>チョウ</t>
    </rPh>
    <phoneticPr fontId="3"/>
  </si>
  <si>
    <t>E①</t>
    <phoneticPr fontId="3"/>
  </si>
  <si>
    <t>E②</t>
    <phoneticPr fontId="3"/>
  </si>
  <si>
    <t>E③</t>
    <phoneticPr fontId="3"/>
  </si>
  <si>
    <t>G=E①～③×F</t>
    <phoneticPr fontId="3"/>
  </si>
  <si>
    <t>基本料金
単価</t>
    <rPh sb="0" eb="2">
      <t>キホン</t>
    </rPh>
    <rPh sb="2" eb="4">
      <t>リョウキン</t>
    </rPh>
    <rPh sb="5" eb="7">
      <t>タンカ</t>
    </rPh>
    <phoneticPr fontId="3"/>
  </si>
  <si>
    <t>12ヶ月合計  Ⅳ</t>
    <rPh sb="3" eb="4">
      <t>ゲツ</t>
    </rPh>
    <rPh sb="4" eb="6">
      <t>ゴウケイ</t>
    </rPh>
    <phoneticPr fontId="3"/>
  </si>
  <si>
    <t>12ヶ月合計  Ⅴ</t>
    <rPh sb="3" eb="4">
      <t>ゲツ</t>
    </rPh>
    <rPh sb="4" eb="6">
      <t>ゴウケイ</t>
    </rPh>
    <phoneticPr fontId="3"/>
  </si>
  <si>
    <t>12ヶ月合計  Ⅵ</t>
    <rPh sb="3" eb="4">
      <t>ゲツ</t>
    </rPh>
    <rPh sb="4" eb="6">
      <t>ゴウケイ</t>
    </rPh>
    <phoneticPr fontId="3"/>
  </si>
  <si>
    <t>12ヶ月合計  Ⅶ</t>
    <rPh sb="3" eb="4">
      <t>ゲツ</t>
    </rPh>
    <rPh sb="4" eb="6">
      <t>ゴウケイ</t>
    </rPh>
    <phoneticPr fontId="3"/>
  </si>
  <si>
    <t>12ヶ月合計  Ⅷ</t>
    <rPh sb="3" eb="4">
      <t>ゲツ</t>
    </rPh>
    <rPh sb="4" eb="6">
      <t>ゴウケイ</t>
    </rPh>
    <phoneticPr fontId="3"/>
  </si>
  <si>
    <r>
      <t xml:space="preserve">入札金額
</t>
    </r>
    <r>
      <rPr>
        <sz val="10"/>
        <color theme="1"/>
        <rFont val="ＭＳ Ｐゴシック"/>
        <family val="3"/>
        <charset val="128"/>
        <scheme val="minor"/>
      </rPr>
      <t>（Ⅰ～Ⅷの総計×３）</t>
    </r>
    <rPh sb="0" eb="2">
      <t>ニュウサツ</t>
    </rPh>
    <rPh sb="2" eb="4">
      <t>キンガク</t>
    </rPh>
    <rPh sb="10" eb="12">
      <t>ソウケイ</t>
    </rPh>
    <phoneticPr fontId="3"/>
  </si>
  <si>
    <r>
      <t>供給場所：</t>
    </r>
    <r>
      <rPr>
        <sz val="12"/>
        <rFont val="ＭＳ Ｐゴシック"/>
        <family val="3"/>
        <charset val="128"/>
        <scheme val="minor"/>
      </rPr>
      <t>仙台市交通局七北田出張所</t>
    </r>
    <r>
      <rPr>
        <sz val="12"/>
        <color rgb="FFFF0000"/>
        <rFont val="ＭＳ Ｐゴシック"/>
        <family val="3"/>
        <charset val="128"/>
        <scheme val="minor"/>
      </rPr>
      <t>　</t>
    </r>
    <r>
      <rPr>
        <sz val="12"/>
        <rFont val="ＭＳ Ｐゴシック"/>
        <family val="3"/>
        <charset val="128"/>
        <scheme val="minor"/>
      </rPr>
      <t>仙台市泉区八乙女中央三丁目7番55号</t>
    </r>
    <rPh sb="0" eb="2">
      <t>キョウキュウ</t>
    </rPh>
    <rPh sb="2" eb="4">
      <t>バショ</t>
    </rPh>
    <rPh sb="5" eb="8">
      <t>センダイシ</t>
    </rPh>
    <rPh sb="8" eb="11">
      <t>コウツウキョク</t>
    </rPh>
    <rPh sb="11" eb="14">
      <t>ナナキタ</t>
    </rPh>
    <rPh sb="14" eb="16">
      <t>シュッチョウ</t>
    </rPh>
    <rPh sb="16" eb="17">
      <t>ショ</t>
    </rPh>
    <rPh sb="18" eb="21">
      <t>センダイシ</t>
    </rPh>
    <rPh sb="21" eb="23">
      <t>イズミク</t>
    </rPh>
    <rPh sb="23" eb="26">
      <t>ヤオトメ</t>
    </rPh>
    <rPh sb="26" eb="28">
      <t>チュウオウ</t>
    </rPh>
    <rPh sb="28" eb="29">
      <t>ミ</t>
    </rPh>
    <rPh sb="29" eb="31">
      <t>チョウメ</t>
    </rPh>
    <rPh sb="32" eb="33">
      <t>バン</t>
    </rPh>
    <rPh sb="35" eb="36">
      <t>ゴウ</t>
    </rPh>
    <phoneticPr fontId="3"/>
  </si>
  <si>
    <r>
      <t>供給場所：</t>
    </r>
    <r>
      <rPr>
        <sz val="12"/>
        <rFont val="ＭＳ Ｐゴシック"/>
        <family val="3"/>
        <charset val="128"/>
        <scheme val="minor"/>
      </rPr>
      <t>仙台市交通局白沢出張所</t>
    </r>
    <r>
      <rPr>
        <sz val="12"/>
        <color rgb="FFFF0000"/>
        <rFont val="ＭＳ Ｐゴシック"/>
        <family val="3"/>
        <charset val="128"/>
        <scheme val="minor"/>
      </rPr>
      <t>　</t>
    </r>
    <r>
      <rPr>
        <sz val="12"/>
        <rFont val="ＭＳ Ｐゴシック"/>
        <family val="3"/>
        <charset val="128"/>
        <scheme val="minor"/>
      </rPr>
      <t>仙台市青葉区上愛子字下十三枚田30番1号</t>
    </r>
    <rPh sb="0" eb="2">
      <t>キョウキュウ</t>
    </rPh>
    <rPh sb="2" eb="4">
      <t>バショ</t>
    </rPh>
    <rPh sb="5" eb="8">
      <t>センダイシ</t>
    </rPh>
    <rPh sb="8" eb="11">
      <t>コウツウキョク</t>
    </rPh>
    <rPh sb="11" eb="13">
      <t>シラサワ</t>
    </rPh>
    <rPh sb="13" eb="15">
      <t>シュッチョウ</t>
    </rPh>
    <rPh sb="15" eb="16">
      <t>ショ</t>
    </rPh>
    <rPh sb="17" eb="20">
      <t>センダイシ</t>
    </rPh>
    <rPh sb="20" eb="23">
      <t>アオバク</t>
    </rPh>
    <rPh sb="23" eb="24">
      <t>カミ</t>
    </rPh>
    <rPh sb="24" eb="26">
      <t>アイコ</t>
    </rPh>
    <rPh sb="26" eb="27">
      <t>ジ</t>
    </rPh>
    <rPh sb="27" eb="28">
      <t>シモ</t>
    </rPh>
    <rPh sb="28" eb="31">
      <t>ジュウサンマイ</t>
    </rPh>
    <rPh sb="31" eb="32">
      <t>タ</t>
    </rPh>
    <rPh sb="34" eb="35">
      <t>バン</t>
    </rPh>
    <rPh sb="36" eb="37">
      <t>ゴウ</t>
    </rPh>
    <phoneticPr fontId="3"/>
  </si>
  <si>
    <r>
      <t>供給場所：</t>
    </r>
    <r>
      <rPr>
        <sz val="12"/>
        <rFont val="ＭＳ Ｐゴシック"/>
        <family val="3"/>
        <charset val="128"/>
        <scheme val="minor"/>
      </rPr>
      <t>仙台市交通局木町通駐車場</t>
    </r>
    <r>
      <rPr>
        <sz val="12"/>
        <color rgb="FFFF0000"/>
        <rFont val="ＭＳ Ｐゴシック"/>
        <family val="3"/>
        <charset val="128"/>
        <scheme val="minor"/>
      </rPr>
      <t>　</t>
    </r>
    <r>
      <rPr>
        <sz val="12"/>
        <rFont val="ＭＳ Ｐゴシック"/>
        <family val="3"/>
        <charset val="128"/>
        <scheme val="minor"/>
      </rPr>
      <t>仙台市青葉区支倉町3番45号</t>
    </r>
    <rPh sb="0" eb="2">
      <t>キョウキュウ</t>
    </rPh>
    <rPh sb="2" eb="4">
      <t>バショ</t>
    </rPh>
    <rPh sb="5" eb="8">
      <t>センダイシ</t>
    </rPh>
    <rPh sb="8" eb="11">
      <t>コウツウキョク</t>
    </rPh>
    <rPh sb="11" eb="13">
      <t>キマチ</t>
    </rPh>
    <rPh sb="13" eb="14">
      <t>ドオリ</t>
    </rPh>
    <rPh sb="14" eb="17">
      <t>チュウシャジョウ</t>
    </rPh>
    <phoneticPr fontId="3"/>
  </si>
  <si>
    <r>
      <t>供給場所：</t>
    </r>
    <r>
      <rPr>
        <sz val="12"/>
        <rFont val="ＭＳ Ｐゴシック"/>
        <family val="3"/>
        <charset val="128"/>
        <scheme val="minor"/>
      </rPr>
      <t>仙台市交通局新寺通駐車場</t>
    </r>
    <r>
      <rPr>
        <sz val="12"/>
        <color rgb="FFFF0000"/>
        <rFont val="ＭＳ Ｐゴシック"/>
        <family val="3"/>
        <charset val="128"/>
        <scheme val="minor"/>
      </rPr>
      <t>　</t>
    </r>
    <r>
      <rPr>
        <sz val="12"/>
        <rFont val="ＭＳ Ｐゴシック"/>
        <family val="3"/>
        <charset val="128"/>
        <scheme val="minor"/>
      </rPr>
      <t>仙台市若林区新寺一丁目1番30号</t>
    </r>
    <rPh sb="0" eb="2">
      <t>キョウキュウ</t>
    </rPh>
    <rPh sb="2" eb="4">
      <t>バショ</t>
    </rPh>
    <rPh sb="5" eb="8">
      <t>センダイシ</t>
    </rPh>
    <rPh sb="8" eb="11">
      <t>コウツウキョク</t>
    </rPh>
    <rPh sb="11" eb="12">
      <t>シン</t>
    </rPh>
    <rPh sb="12" eb="13">
      <t>テラ</t>
    </rPh>
    <rPh sb="13" eb="14">
      <t>ドオリ</t>
    </rPh>
    <rPh sb="14" eb="17">
      <t>チュウシャジョウ</t>
    </rPh>
    <rPh sb="18" eb="21">
      <t>センダイシ</t>
    </rPh>
    <rPh sb="21" eb="24">
      <t>ワカバヤシク</t>
    </rPh>
    <rPh sb="24" eb="25">
      <t>シン</t>
    </rPh>
    <rPh sb="25" eb="26">
      <t>テラ</t>
    </rPh>
    <rPh sb="26" eb="29">
      <t>イチチョウメ</t>
    </rPh>
    <rPh sb="30" eb="31">
      <t>バン</t>
    </rPh>
    <rPh sb="33" eb="34">
      <t>ゴウ</t>
    </rPh>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</si>
  <si>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</si>
  <si>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契約容量</t>
    <rPh sb="0" eb="2">
      <t>ケイヤク</t>
    </rPh>
    <rPh sb="2" eb="4">
      <t>ヨウリョウ</t>
    </rPh>
    <phoneticPr fontId="3"/>
  </si>
  <si>
    <t>力率等</t>
    <rPh sb="0" eb="2">
      <t>リキリツ</t>
    </rPh>
    <rPh sb="2" eb="3">
      <t>トウ</t>
    </rPh>
    <phoneticPr fontId="3"/>
  </si>
  <si>
    <t>割引</t>
    <rPh sb="0" eb="2">
      <t>ワリビキ</t>
    </rPh>
    <phoneticPr fontId="3"/>
  </si>
  <si>
    <t>令和５・６・７・８年度</t>
    <rPh sb="0" eb="2">
      <t>レイワ</t>
    </rPh>
    <rPh sb="9" eb="10">
      <t>ネン</t>
    </rPh>
    <rPh sb="10" eb="11">
      <t>ド</t>
    </rPh>
    <phoneticPr fontId="3"/>
  </si>
  <si>
    <t>3年間見積金額
(（Ⅰ+Ⅱ）×３）
(令和5～8年度の合計)</t>
    <rPh sb="1" eb="3">
      <t>ネンカン</t>
    </rPh>
    <rPh sb="3" eb="5">
      <t>ミツモリ</t>
    </rPh>
    <rPh sb="5" eb="7">
      <t>キンガク</t>
    </rPh>
    <phoneticPr fontId="3"/>
  </si>
  <si>
    <t>3年間見積金額
(（Ⅲ+Ⅳ）×３）
(令和5～8年度の合計)</t>
    <rPh sb="1" eb="3">
      <t>ネンカン</t>
    </rPh>
    <rPh sb="3" eb="5">
      <t>ミツモリ</t>
    </rPh>
    <rPh sb="5" eb="7">
      <t>キンガク</t>
    </rPh>
    <phoneticPr fontId="3"/>
  </si>
  <si>
    <t>3年間見積金額
(（Ⅴ+Ⅵ）×３）
(令和5～8年度の合計)</t>
    <rPh sb="1" eb="3">
      <t>ネンカン</t>
    </rPh>
    <rPh sb="3" eb="5">
      <t>ミツモリ</t>
    </rPh>
    <rPh sb="5" eb="7">
      <t>キンガク</t>
    </rPh>
    <phoneticPr fontId="3"/>
  </si>
  <si>
    <t>3年間見積金額
(（Ⅶ+Ⅷ）×３）
(令和5～8年度の合計)</t>
    <rPh sb="1" eb="3">
      <t>ネンカン</t>
    </rPh>
    <rPh sb="3" eb="5">
      <t>ミツモリ</t>
    </rPh>
    <rPh sb="5" eb="7">
      <t>キンガク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</si>
</sst>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_ ;[Red]\-#,##0.00\ "/>
    <numFmt numFmtId="177" formatCode="#,##0_ ;[Red]\-#,##0\ "/>
    <numFmt numFmtId="178" formatCode="#,##0_);[Red]\(#,##0\)"/>
    <numFmt numFmtId="179" formatCode="#,##0_ "/>
  </numFmts>
  <fonts count="13" x14ac:knownFonts="1">
    <font>
      <sz val="11"/>
      <color theme="1"/>
      <name val="ＭＳ Ｐゴシック"/>
      <family val="2"/>
      <charset val="128"/>
      <scheme val="minor"/>
    </font>
    <font>
      <sz val="11"/>
      <color theme="1"/>
      <name val="ＭＳ Ｐゴシック"/>
      <family val="2"/>
      <charset val="128"/>
      <scheme val="minor"/>
    </font>
    <font>
      <sz val="14"/>
      <color theme="1"/>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b/>
      <sz val="10"/>
      <color theme="1"/>
      <name val="ＭＳ Ｐゴシック"/>
      <family val="3"/>
      <charset val="128"/>
      <scheme val="minor"/>
    </font>
    <font>
      <sz val="11"/>
      <name val="ＭＳ Ｐゴシック"/>
      <family val="3"/>
      <charset val="128"/>
    </font>
    <font>
      <sz val="12"/>
      <color theme="1"/>
      <name val="ＭＳ Ｐゴシック"/>
      <family val="3"/>
      <charset val="128"/>
      <scheme val="minor"/>
    </font>
    <font>
      <sz val="10"/>
      <color theme="1"/>
      <name val="ＭＳ Ｐゴシック"/>
      <family val="2"/>
      <charset val="128"/>
      <scheme val="minor"/>
    </font>
    <font>
      <sz val="12"/>
      <color rgb="FFFF0000"/>
      <name val="ＭＳ Ｐゴシック"/>
      <family val="3"/>
      <charset val="128"/>
      <scheme val="minor"/>
    </font>
    <font>
      <sz val="12"/>
      <name val="ＭＳ Ｐゴシック"/>
      <family val="3"/>
      <charset val="128"/>
      <scheme val="minor"/>
    </font>
    <font>
      <sz val="10"/>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75">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2" borderId="4"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7" xfId="0" applyFont="1" applyFill="1" applyBorder="1" applyAlignment="1">
      <alignment horizontal="center" vertical="center"/>
    </xf>
    <xf numFmtId="0" fontId="4" fillId="0" borderId="0" xfId="0" applyFont="1" applyAlignment="1">
      <alignment horizontal="center" vertical="center"/>
    </xf>
    <xf numFmtId="0" fontId="4" fillId="3" borderId="10" xfId="0" applyFont="1" applyFill="1" applyBorder="1" applyAlignment="1">
      <alignment horizontal="right" vertical="center"/>
    </xf>
    <xf numFmtId="0" fontId="4" fillId="3" borderId="1" xfId="0" applyFont="1" applyFill="1" applyBorder="1" applyAlignment="1">
      <alignment horizontal="center" vertical="center"/>
    </xf>
    <xf numFmtId="38" fontId="4" fillId="3" borderId="11" xfId="1" applyFont="1" applyFill="1" applyBorder="1">
      <alignment vertical="center"/>
    </xf>
    <xf numFmtId="176" fontId="5" fillId="0" borderId="11" xfId="1" applyNumberFormat="1" applyFont="1" applyBorder="1">
      <alignment vertical="center"/>
    </xf>
    <xf numFmtId="38" fontId="4" fillId="0" borderId="0" xfId="1" applyFont="1">
      <alignment vertical="center"/>
    </xf>
    <xf numFmtId="0" fontId="4" fillId="3" borderId="11" xfId="0" applyFont="1" applyFill="1" applyBorder="1" applyAlignment="1">
      <alignment horizontal="right" vertical="center"/>
    </xf>
    <xf numFmtId="38" fontId="4" fillId="3" borderId="12" xfId="1" applyFont="1" applyFill="1" applyBorder="1">
      <alignment vertical="center"/>
    </xf>
    <xf numFmtId="176" fontId="5" fillId="0" borderId="11" xfId="1" applyNumberFormat="1" applyFont="1" applyFill="1" applyBorder="1">
      <alignment vertical="center"/>
    </xf>
    <xf numFmtId="0" fontId="2" fillId="0" borderId="0" xfId="0" applyFont="1" applyAlignment="1">
      <alignment vertical="center"/>
    </xf>
    <xf numFmtId="0" fontId="2" fillId="0" borderId="0" xfId="0" applyFont="1" applyAlignment="1">
      <alignment horizontal="left" vertical="center"/>
    </xf>
    <xf numFmtId="0" fontId="8" fillId="0" borderId="1" xfId="0" applyFont="1" applyBorder="1" applyAlignment="1">
      <alignment vertical="center"/>
    </xf>
    <xf numFmtId="0" fontId="9" fillId="0" borderId="0" xfId="0" applyFont="1">
      <alignment vertical="center"/>
    </xf>
    <xf numFmtId="0" fontId="6" fillId="0" borderId="0" xfId="0" applyFont="1" applyFill="1" applyBorder="1" applyAlignment="1">
      <alignment horizontal="center" vertical="center" wrapText="1"/>
    </xf>
    <xf numFmtId="0" fontId="9" fillId="0" borderId="0" xfId="0" applyFont="1" applyAlignment="1">
      <alignment vertical="top" wrapText="1"/>
    </xf>
    <xf numFmtId="0" fontId="4" fillId="0" borderId="13" xfId="0" applyFont="1" applyBorder="1">
      <alignment vertical="center"/>
    </xf>
    <xf numFmtId="0" fontId="4" fillId="0" borderId="13" xfId="0" applyFont="1" applyBorder="1" applyAlignment="1">
      <alignment horizontal="center" vertical="center"/>
    </xf>
    <xf numFmtId="0" fontId="6" fillId="0" borderId="0" xfId="0" applyFont="1" applyBorder="1" applyAlignment="1">
      <alignment horizontal="right" vertical="center" wrapText="1"/>
    </xf>
    <xf numFmtId="38" fontId="5" fillId="0" borderId="11" xfId="1" applyNumberFormat="1" applyFont="1" applyBorder="1">
      <alignment vertical="center"/>
    </xf>
    <xf numFmtId="0" fontId="4" fillId="0" borderId="13" xfId="0" applyFont="1" applyBorder="1" applyAlignment="1">
      <alignment vertical="center" wrapText="1"/>
    </xf>
    <xf numFmtId="0" fontId="4" fillId="0" borderId="0" xfId="0" applyFont="1" applyBorder="1" applyAlignment="1">
      <alignment vertical="center" wrapText="1"/>
    </xf>
    <xf numFmtId="0" fontId="4" fillId="3" borderId="12" xfId="0" applyFont="1" applyFill="1" applyBorder="1" applyAlignment="1">
      <alignment horizontal="center" vertical="center"/>
    </xf>
    <xf numFmtId="177" fontId="12" fillId="0" borderId="11" xfId="1" applyNumberFormat="1" applyFont="1" applyBorder="1">
      <alignment vertical="center"/>
    </xf>
    <xf numFmtId="179" fontId="12" fillId="0" borderId="11" xfId="0" applyNumberFormat="1" applyFont="1" applyBorder="1">
      <alignment vertical="center"/>
    </xf>
    <xf numFmtId="177" fontId="12" fillId="0" borderId="14" xfId="1" applyNumberFormat="1" applyFont="1" applyFill="1" applyBorder="1">
      <alignment vertical="center"/>
    </xf>
    <xf numFmtId="177" fontId="12" fillId="0" borderId="16" xfId="1" applyNumberFormat="1" applyFont="1" applyFill="1" applyBorder="1">
      <alignment vertical="center"/>
    </xf>
    <xf numFmtId="177" fontId="12" fillId="0" borderId="0" xfId="1" applyNumberFormat="1" applyFont="1" applyFill="1" applyBorder="1">
      <alignment vertical="center"/>
    </xf>
    <xf numFmtId="177" fontId="4" fillId="0" borderId="0" xfId="0" applyNumberFormat="1" applyFont="1" applyFill="1" applyBorder="1" applyAlignment="1">
      <alignment horizontal="center" vertical="center" wrapText="1"/>
    </xf>
    <xf numFmtId="177" fontId="4" fillId="0" borderId="0" xfId="0" applyNumberFormat="1" applyFont="1" applyBorder="1" applyAlignment="1">
      <alignment vertical="center"/>
    </xf>
    <xf numFmtId="0" fontId="4" fillId="2" borderId="7" xfId="0" applyFont="1" applyFill="1" applyBorder="1" applyAlignment="1">
      <alignment horizontal="center" vertical="center" shrinkToFit="1"/>
    </xf>
    <xf numFmtId="38" fontId="4" fillId="3" borderId="13" xfId="1" applyFont="1" applyFill="1" applyBorder="1">
      <alignment vertical="center"/>
    </xf>
    <xf numFmtId="0" fontId="4" fillId="2" borderId="7" xfId="0" applyFont="1" applyFill="1" applyBorder="1" applyAlignment="1">
      <alignment horizontal="center" vertical="top" wrapText="1"/>
    </xf>
    <xf numFmtId="179" fontId="4" fillId="0" borderId="0" xfId="0" applyNumberFormat="1" applyFont="1">
      <alignment vertical="center"/>
    </xf>
    <xf numFmtId="176" fontId="4" fillId="0" borderId="11" xfId="1" applyNumberFormat="1" applyFont="1" applyFill="1" applyBorder="1">
      <alignment vertical="center"/>
    </xf>
    <xf numFmtId="0" fontId="2" fillId="0" borderId="0" xfId="0" applyFont="1" applyAlignment="1">
      <alignment horizontal="center" vertical="center"/>
    </xf>
    <xf numFmtId="0" fontId="4" fillId="0" borderId="0" xfId="0" applyFont="1" applyBorder="1" applyAlignment="1">
      <alignment horizontal="left" vertical="center" wrapText="1"/>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right" vertical="center"/>
    </xf>
    <xf numFmtId="178" fontId="5" fillId="0" borderId="0" xfId="0" applyNumberFormat="1" applyFont="1" applyBorder="1" applyAlignment="1">
      <alignment horizontal="right" vertical="center"/>
    </xf>
    <xf numFmtId="0" fontId="6" fillId="3" borderId="15"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19" xfId="0" applyFont="1" applyFill="1" applyBorder="1" applyAlignment="1">
      <alignment horizontal="center" vertical="center" wrapText="1"/>
    </xf>
    <xf numFmtId="177" fontId="8" fillId="0" borderId="17" xfId="0" applyNumberFormat="1" applyFont="1" applyBorder="1" applyAlignment="1">
      <alignment horizontal="right" vertical="center"/>
    </xf>
    <xf numFmtId="177" fontId="8" fillId="0" borderId="18" xfId="0" applyNumberFormat="1" applyFont="1" applyBorder="1" applyAlignment="1">
      <alignment horizontal="right" vertical="center"/>
    </xf>
    <xf numFmtId="0" fontId="4" fillId="0" borderId="0" xfId="0" applyFont="1" applyBorder="1" applyAlignment="1">
      <alignment horizontal="left" vertical="top" wrapText="1"/>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4" fillId="2" borderId="4" xfId="0" applyFont="1" applyFill="1" applyBorder="1" applyAlignment="1">
      <alignment horizontal="center" vertical="top"/>
    </xf>
    <xf numFmtId="0" fontId="4" fillId="2" borderId="7" xfId="0" applyFont="1" applyFill="1" applyBorder="1" applyAlignment="1">
      <alignment horizontal="center" vertical="top"/>
    </xf>
    <xf numFmtId="0" fontId="4" fillId="2" borderId="10" xfId="0" applyFont="1" applyFill="1" applyBorder="1" applyAlignment="1">
      <alignment horizontal="center" vertical="top"/>
    </xf>
    <xf numFmtId="177" fontId="4" fillId="2" borderId="15" xfId="0" applyNumberFormat="1" applyFont="1" applyFill="1" applyBorder="1" applyAlignment="1">
      <alignment horizontal="center" vertical="center" wrapText="1"/>
    </xf>
    <xf numFmtId="177" fontId="4" fillId="2" borderId="23" xfId="0" applyNumberFormat="1" applyFont="1" applyFill="1" applyBorder="1" applyAlignment="1">
      <alignment horizontal="center" vertical="center" wrapText="1"/>
    </xf>
    <xf numFmtId="0" fontId="4" fillId="0" borderId="13" xfId="0" applyFont="1" applyBorder="1" applyAlignment="1">
      <alignment horizontal="left" vertical="center" wrapText="1"/>
    </xf>
    <xf numFmtId="0" fontId="4" fillId="0" borderId="0" xfId="0" applyFont="1" applyBorder="1" applyAlignment="1">
      <alignment horizontal="left" vertical="center" wrapText="1"/>
    </xf>
    <xf numFmtId="0" fontId="4" fillId="2" borderId="21" xfId="0" applyFont="1" applyFill="1" applyBorder="1" applyAlignment="1">
      <alignment horizontal="center" vertical="top" wrapText="1"/>
    </xf>
    <xf numFmtId="0" fontId="4" fillId="2" borderId="12" xfId="0" applyFont="1" applyFill="1" applyBorder="1" applyAlignment="1">
      <alignment horizontal="center" vertical="top" wrapText="1"/>
    </xf>
    <xf numFmtId="0" fontId="4" fillId="2" borderId="22" xfId="0" applyFont="1" applyFill="1" applyBorder="1" applyAlignment="1">
      <alignment horizontal="center" vertical="top" wrapText="1"/>
    </xf>
    <xf numFmtId="177" fontId="4" fillId="2" borderId="15" xfId="0" applyNumberFormat="1" applyFont="1" applyFill="1" applyBorder="1" applyAlignment="1">
      <alignment horizontal="right" vertical="center" wrapText="1"/>
    </xf>
    <xf numFmtId="177" fontId="4" fillId="2" borderId="19" xfId="0" applyNumberFormat="1" applyFont="1" applyFill="1" applyBorder="1" applyAlignment="1">
      <alignment horizontal="right"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K153"/>
  <sheetViews>
    <sheetView showZeros="0" tabSelected="1" view="pageBreakPreview" zoomScale="70" zoomScaleNormal="100" zoomScaleSheetLayoutView="70" workbookViewId="0">
      <selection activeCell="O6" sqref="O6:O7"/>
    </sheetView>
  </sheetViews>
  <sheetFormatPr defaultColWidth="9" defaultRowHeight="12" x14ac:dyDescent="0.15"/>
  <cols>
    <col min="1" max="1" width="6.25" style="2" customWidth="1"/>
    <col min="2" max="2" width="9.375" style="2" customWidth="1"/>
    <col min="3" max="3" width="12.375" style="1" customWidth="1"/>
    <col min="4" max="4" width="8" style="1" bestFit="1" customWidth="1"/>
    <col min="5" max="7" width="12.375" style="1" customWidth="1"/>
    <col min="8" max="10" width="13.125" style="1" customWidth="1"/>
    <col min="11" max="11" width="9.75" style="1" bestFit="1" customWidth="1"/>
    <col min="12" max="16384" width="9" style="1"/>
  </cols>
  <sheetData>
    <row r="1" spans="1:11" ht="19.5" customHeight="1" x14ac:dyDescent="0.15">
      <c r="A1" s="52" t="s">
        <v>33</v>
      </c>
      <c r="B1" s="52"/>
      <c r="C1" s="52"/>
      <c r="D1" s="52"/>
      <c r="E1" s="52"/>
      <c r="F1" s="52"/>
      <c r="G1" s="52"/>
      <c r="H1" s="21"/>
      <c r="I1" s="53" t="s">
        <v>34</v>
      </c>
      <c r="J1" s="53"/>
    </row>
    <row r="2" spans="1:11" ht="19.5" customHeight="1" x14ac:dyDescent="0.15">
      <c r="B2" s="46"/>
      <c r="C2" s="46"/>
      <c r="D2" s="46"/>
      <c r="E2" s="46"/>
      <c r="F2" s="46"/>
      <c r="G2" s="46"/>
      <c r="H2" s="21"/>
      <c r="I2" s="21"/>
      <c r="J2" s="21"/>
    </row>
    <row r="3" spans="1:11" ht="17.25" x14ac:dyDescent="0.15">
      <c r="A3" s="22" t="s">
        <v>42</v>
      </c>
      <c r="G3" s="2"/>
      <c r="H3" s="25"/>
      <c r="I3" s="54"/>
      <c r="J3" s="54"/>
    </row>
    <row r="4" spans="1:11" ht="17.25" x14ac:dyDescent="0.15">
      <c r="A4" s="21" t="s">
        <v>69</v>
      </c>
      <c r="H4" s="3"/>
      <c r="I4" s="3"/>
      <c r="J4" s="3"/>
    </row>
    <row r="5" spans="1:11" ht="12.75" thickBot="1" x14ac:dyDescent="0.2">
      <c r="G5" s="2" t="s">
        <v>0</v>
      </c>
      <c r="H5" s="5"/>
      <c r="I5" s="5"/>
      <c r="J5" s="6"/>
    </row>
    <row r="6" spans="1:11" ht="41.25" customHeight="1" thickTop="1" thickBot="1" x14ac:dyDescent="0.2">
      <c r="A6" s="55" t="s">
        <v>60</v>
      </c>
      <c r="B6" s="56"/>
      <c r="C6" s="57"/>
      <c r="D6" s="58">
        <f>J41+J76+J111+J146</f>
        <v>0</v>
      </c>
      <c r="E6" s="59"/>
      <c r="F6" s="40"/>
      <c r="G6" s="2"/>
      <c r="H6" s="27"/>
      <c r="I6" s="27"/>
      <c r="J6" s="28"/>
    </row>
    <row r="7" spans="1:11" ht="16.5" customHeight="1" x14ac:dyDescent="0.15">
      <c r="G7" s="29"/>
      <c r="H7" s="3"/>
      <c r="I7" s="3"/>
      <c r="J7" s="3"/>
      <c r="K7" s="44"/>
    </row>
    <row r="8" spans="1:11" ht="16.5" customHeight="1" x14ac:dyDescent="0.15">
      <c r="A8" s="23" t="s">
        <v>61</v>
      </c>
      <c r="B8" s="7"/>
      <c r="C8" s="7"/>
      <c r="D8" s="7"/>
      <c r="E8" s="7"/>
      <c r="F8" s="7"/>
      <c r="G8" s="7"/>
      <c r="H8" s="7"/>
      <c r="I8" s="7"/>
      <c r="J8" s="7"/>
      <c r="K8" s="44"/>
    </row>
    <row r="9" spans="1:11" s="10" customFormat="1" ht="24" x14ac:dyDescent="0.15">
      <c r="A9" s="63" t="s">
        <v>1</v>
      </c>
      <c r="B9" s="8" t="s">
        <v>54</v>
      </c>
      <c r="C9" s="8" t="s">
        <v>66</v>
      </c>
      <c r="D9" s="8" t="s">
        <v>4</v>
      </c>
      <c r="E9" s="70" t="s">
        <v>46</v>
      </c>
      <c r="F9" s="71"/>
      <c r="G9" s="72"/>
      <c r="H9" s="8" t="s">
        <v>6</v>
      </c>
      <c r="I9" s="8" t="s">
        <v>7</v>
      </c>
      <c r="J9" s="8" t="s">
        <v>8</v>
      </c>
      <c r="K9" s="9"/>
    </row>
    <row r="10" spans="1:11" ht="16.5" customHeight="1" x14ac:dyDescent="0.15">
      <c r="A10" s="64"/>
      <c r="B10" s="41" t="s">
        <v>44</v>
      </c>
      <c r="C10" s="11" t="s">
        <v>43</v>
      </c>
      <c r="D10" s="11" t="s">
        <v>9</v>
      </c>
      <c r="E10" s="11" t="s">
        <v>47</v>
      </c>
      <c r="F10" s="41" t="s">
        <v>48</v>
      </c>
      <c r="G10" s="11" t="s">
        <v>49</v>
      </c>
      <c r="H10" s="11" t="s">
        <v>39</v>
      </c>
      <c r="I10" s="11" t="s">
        <v>9</v>
      </c>
      <c r="J10" s="11" t="s">
        <v>9</v>
      </c>
      <c r="K10" s="12"/>
    </row>
    <row r="11" spans="1:11" ht="16.5" customHeight="1" x14ac:dyDescent="0.15">
      <c r="A11" s="65"/>
      <c r="B11" s="11" t="s">
        <v>10</v>
      </c>
      <c r="C11" s="11" t="s">
        <v>11</v>
      </c>
      <c r="D11" s="11" t="s">
        <v>45</v>
      </c>
      <c r="E11" s="11" t="s">
        <v>50</v>
      </c>
      <c r="F11" s="11" t="s">
        <v>51</v>
      </c>
      <c r="G11" s="11" t="s">
        <v>52</v>
      </c>
      <c r="H11" s="11" t="s">
        <v>15</v>
      </c>
      <c r="I11" s="11" t="s">
        <v>53</v>
      </c>
      <c r="J11" s="11" t="s">
        <v>17</v>
      </c>
      <c r="K11" s="12"/>
    </row>
    <row r="12" spans="1:11" ht="20.25" customHeight="1" x14ac:dyDescent="0.15">
      <c r="A12" s="13" t="s">
        <v>18</v>
      </c>
      <c r="B12" s="30"/>
      <c r="C12" s="15">
        <v>20</v>
      </c>
      <c r="D12" s="35">
        <f>B12*C12</f>
        <v>0</v>
      </c>
      <c r="E12" s="20"/>
      <c r="F12" s="20"/>
      <c r="G12" s="20"/>
      <c r="H12" s="15">
        <v>4344</v>
      </c>
      <c r="I12" s="34">
        <f>(E12*120)+(F12*180)+(G12*(H12-300))</f>
        <v>0</v>
      </c>
      <c r="J12" s="34">
        <f>ROUNDDOWN(D12+I12,0)</f>
        <v>0</v>
      </c>
      <c r="K12" s="17"/>
    </row>
    <row r="13" spans="1:11" ht="20.25" customHeight="1" x14ac:dyDescent="0.15">
      <c r="A13" s="18" t="s">
        <v>20</v>
      </c>
      <c r="B13" s="30"/>
      <c r="C13" s="15">
        <v>20</v>
      </c>
      <c r="D13" s="35">
        <f t="shared" ref="D13:D23" si="0">B13*C13</f>
        <v>0</v>
      </c>
      <c r="E13" s="20"/>
      <c r="F13" s="20"/>
      <c r="G13" s="20"/>
      <c r="H13" s="19">
        <v>3564</v>
      </c>
      <c r="I13" s="34">
        <f t="shared" ref="I13:I23" si="1">(E13*120)+(F13*180)+(G13*(H13-300))</f>
        <v>0</v>
      </c>
      <c r="J13" s="34">
        <f t="shared" ref="J13:J23" si="2">ROUNDDOWN(D13+I13,0)</f>
        <v>0</v>
      </c>
      <c r="K13" s="17"/>
    </row>
    <row r="14" spans="1:11" ht="20.25" customHeight="1" x14ac:dyDescent="0.15">
      <c r="A14" s="18" t="s">
        <v>21</v>
      </c>
      <c r="B14" s="30"/>
      <c r="C14" s="15">
        <v>20</v>
      </c>
      <c r="D14" s="35">
        <f t="shared" si="0"/>
        <v>0</v>
      </c>
      <c r="E14" s="20"/>
      <c r="F14" s="20"/>
      <c r="G14" s="20"/>
      <c r="H14" s="19">
        <v>3044</v>
      </c>
      <c r="I14" s="34">
        <f t="shared" si="1"/>
        <v>0</v>
      </c>
      <c r="J14" s="34">
        <f t="shared" si="2"/>
        <v>0</v>
      </c>
      <c r="K14" s="17"/>
    </row>
    <row r="15" spans="1:11" ht="20.25" customHeight="1" x14ac:dyDescent="0.15">
      <c r="A15" s="18" t="s">
        <v>22</v>
      </c>
      <c r="B15" s="30"/>
      <c r="C15" s="15">
        <v>20</v>
      </c>
      <c r="D15" s="35">
        <f t="shared" si="0"/>
        <v>0</v>
      </c>
      <c r="E15" s="20"/>
      <c r="F15" s="20"/>
      <c r="G15" s="20"/>
      <c r="H15" s="19">
        <v>2876</v>
      </c>
      <c r="I15" s="34">
        <f t="shared" si="1"/>
        <v>0</v>
      </c>
      <c r="J15" s="34">
        <f t="shared" si="2"/>
        <v>0</v>
      </c>
      <c r="K15" s="17"/>
    </row>
    <row r="16" spans="1:11" ht="20.25" customHeight="1" x14ac:dyDescent="0.15">
      <c r="A16" s="18" t="s">
        <v>24</v>
      </c>
      <c r="B16" s="30"/>
      <c r="C16" s="15">
        <v>20</v>
      </c>
      <c r="D16" s="35">
        <f t="shared" si="0"/>
        <v>0</v>
      </c>
      <c r="E16" s="20"/>
      <c r="F16" s="20"/>
      <c r="G16" s="20"/>
      <c r="H16" s="19">
        <v>3227</v>
      </c>
      <c r="I16" s="34">
        <f t="shared" si="1"/>
        <v>0</v>
      </c>
      <c r="J16" s="34">
        <f t="shared" si="2"/>
        <v>0</v>
      </c>
      <c r="K16" s="17"/>
    </row>
    <row r="17" spans="1:11" ht="20.25" customHeight="1" x14ac:dyDescent="0.15">
      <c r="A17" s="18" t="s">
        <v>25</v>
      </c>
      <c r="B17" s="30"/>
      <c r="C17" s="15">
        <v>20</v>
      </c>
      <c r="D17" s="35">
        <f t="shared" si="0"/>
        <v>0</v>
      </c>
      <c r="E17" s="20"/>
      <c r="F17" s="20"/>
      <c r="G17" s="20"/>
      <c r="H17" s="19">
        <v>3382</v>
      </c>
      <c r="I17" s="34">
        <f t="shared" si="1"/>
        <v>0</v>
      </c>
      <c r="J17" s="34">
        <f t="shared" si="2"/>
        <v>0</v>
      </c>
      <c r="K17" s="17"/>
    </row>
    <row r="18" spans="1:11" ht="20.25" customHeight="1" x14ac:dyDescent="0.15">
      <c r="A18" s="18" t="s">
        <v>26</v>
      </c>
      <c r="B18" s="30"/>
      <c r="C18" s="15">
        <v>20</v>
      </c>
      <c r="D18" s="35">
        <f t="shared" si="0"/>
        <v>0</v>
      </c>
      <c r="E18" s="20"/>
      <c r="F18" s="20"/>
      <c r="G18" s="20"/>
      <c r="H18" s="19">
        <v>3146</v>
      </c>
      <c r="I18" s="34">
        <f t="shared" si="1"/>
        <v>0</v>
      </c>
      <c r="J18" s="34">
        <f t="shared" si="2"/>
        <v>0</v>
      </c>
      <c r="K18" s="17"/>
    </row>
    <row r="19" spans="1:11" ht="20.25" customHeight="1" x14ac:dyDescent="0.15">
      <c r="A19" s="18" t="s">
        <v>27</v>
      </c>
      <c r="B19" s="30"/>
      <c r="C19" s="15">
        <v>20</v>
      </c>
      <c r="D19" s="35">
        <f t="shared" si="0"/>
        <v>0</v>
      </c>
      <c r="E19" s="20"/>
      <c r="F19" s="20"/>
      <c r="G19" s="20"/>
      <c r="H19" s="19">
        <v>3745</v>
      </c>
      <c r="I19" s="34">
        <f t="shared" si="1"/>
        <v>0</v>
      </c>
      <c r="J19" s="34">
        <f t="shared" si="2"/>
        <v>0</v>
      </c>
      <c r="K19" s="17"/>
    </row>
    <row r="20" spans="1:11" ht="20.25" customHeight="1" x14ac:dyDescent="0.15">
      <c r="A20" s="18" t="s">
        <v>28</v>
      </c>
      <c r="B20" s="30"/>
      <c r="C20" s="15">
        <v>20</v>
      </c>
      <c r="D20" s="35">
        <f t="shared" si="0"/>
        <v>0</v>
      </c>
      <c r="E20" s="20"/>
      <c r="F20" s="20"/>
      <c r="G20" s="20"/>
      <c r="H20" s="19">
        <v>4414</v>
      </c>
      <c r="I20" s="34">
        <f t="shared" si="1"/>
        <v>0</v>
      </c>
      <c r="J20" s="34">
        <f t="shared" si="2"/>
        <v>0</v>
      </c>
      <c r="K20" s="17"/>
    </row>
    <row r="21" spans="1:11" ht="20.25" customHeight="1" x14ac:dyDescent="0.15">
      <c r="A21" s="18" t="s">
        <v>29</v>
      </c>
      <c r="B21" s="30"/>
      <c r="C21" s="15">
        <v>20</v>
      </c>
      <c r="D21" s="35">
        <f t="shared" si="0"/>
        <v>0</v>
      </c>
      <c r="E21" s="20"/>
      <c r="F21" s="20"/>
      <c r="G21" s="20"/>
      <c r="H21" s="19">
        <v>5115</v>
      </c>
      <c r="I21" s="34">
        <f t="shared" si="1"/>
        <v>0</v>
      </c>
      <c r="J21" s="34">
        <f t="shared" si="2"/>
        <v>0</v>
      </c>
      <c r="K21" s="17"/>
    </row>
    <row r="22" spans="1:11" ht="20.25" customHeight="1" x14ac:dyDescent="0.15">
      <c r="A22" s="18" t="s">
        <v>30</v>
      </c>
      <c r="B22" s="30"/>
      <c r="C22" s="15">
        <v>20</v>
      </c>
      <c r="D22" s="35">
        <f t="shared" si="0"/>
        <v>0</v>
      </c>
      <c r="E22" s="20"/>
      <c r="F22" s="20"/>
      <c r="G22" s="20"/>
      <c r="H22" s="19">
        <v>4725</v>
      </c>
      <c r="I22" s="34">
        <f t="shared" si="1"/>
        <v>0</v>
      </c>
      <c r="J22" s="34">
        <f t="shared" si="2"/>
        <v>0</v>
      </c>
      <c r="K22" s="17"/>
    </row>
    <row r="23" spans="1:11" ht="20.25" customHeight="1" thickBot="1" x14ac:dyDescent="0.2">
      <c r="A23" s="18" t="s">
        <v>31</v>
      </c>
      <c r="B23" s="30"/>
      <c r="C23" s="15">
        <v>20</v>
      </c>
      <c r="D23" s="35">
        <f t="shared" si="0"/>
        <v>0</v>
      </c>
      <c r="E23" s="20"/>
      <c r="F23" s="20"/>
      <c r="G23" s="20"/>
      <c r="H23" s="42">
        <v>4378</v>
      </c>
      <c r="I23" s="34">
        <f t="shared" si="1"/>
        <v>0</v>
      </c>
      <c r="J23" s="34">
        <f t="shared" si="2"/>
        <v>0</v>
      </c>
      <c r="K23" s="17"/>
    </row>
    <row r="24" spans="1:11" ht="33" customHeight="1" thickBot="1" x14ac:dyDescent="0.2">
      <c r="A24" s="31"/>
      <c r="B24" s="31"/>
      <c r="C24" s="31"/>
      <c r="D24" s="31"/>
      <c r="E24" s="31"/>
      <c r="F24" s="31"/>
      <c r="G24" s="31"/>
      <c r="H24" s="73" t="s">
        <v>32</v>
      </c>
      <c r="I24" s="74"/>
      <c r="J24" s="36">
        <f>SUM(J12:J23)</f>
        <v>0</v>
      </c>
    </row>
    <row r="25" spans="1:11" s="10" customFormat="1" x14ac:dyDescent="0.15">
      <c r="A25" s="61" t="s">
        <v>1</v>
      </c>
      <c r="B25" s="62"/>
      <c r="C25" s="8" t="s">
        <v>2</v>
      </c>
      <c r="D25" s="8" t="s">
        <v>3</v>
      </c>
      <c r="E25" s="8" t="s">
        <v>67</v>
      </c>
      <c r="F25" s="8" t="s">
        <v>4</v>
      </c>
      <c r="G25" s="8" t="s">
        <v>5</v>
      </c>
      <c r="H25" s="43" t="s">
        <v>6</v>
      </c>
      <c r="I25" s="43" t="s">
        <v>7</v>
      </c>
      <c r="J25" s="8" t="s">
        <v>8</v>
      </c>
      <c r="K25" s="9"/>
    </row>
    <row r="26" spans="1:11" ht="16.5" customHeight="1" x14ac:dyDescent="0.15">
      <c r="A26" s="50"/>
      <c r="B26" s="51"/>
      <c r="C26" s="11" t="s">
        <v>36</v>
      </c>
      <c r="D26" s="11" t="s">
        <v>37</v>
      </c>
      <c r="E26" s="11" t="s">
        <v>68</v>
      </c>
      <c r="F26" s="11" t="s">
        <v>9</v>
      </c>
      <c r="G26" s="11" t="s">
        <v>38</v>
      </c>
      <c r="H26" s="11" t="s">
        <v>39</v>
      </c>
      <c r="I26" s="11" t="s">
        <v>9</v>
      </c>
      <c r="J26" s="11" t="s">
        <v>9</v>
      </c>
      <c r="K26" s="12"/>
    </row>
    <row r="27" spans="1:11" ht="16.5" customHeight="1" x14ac:dyDescent="0.15">
      <c r="A27" s="48"/>
      <c r="B27" s="49"/>
      <c r="C27" s="11" t="s">
        <v>10</v>
      </c>
      <c r="D27" s="11" t="s">
        <v>11</v>
      </c>
      <c r="E27" s="11" t="s">
        <v>12</v>
      </c>
      <c r="F27" s="11" t="s">
        <v>13</v>
      </c>
      <c r="G27" s="11" t="s">
        <v>14</v>
      </c>
      <c r="H27" s="11" t="s">
        <v>15</v>
      </c>
      <c r="I27" s="11" t="s">
        <v>16</v>
      </c>
      <c r="J27" s="11" t="s">
        <v>17</v>
      </c>
      <c r="K27" s="12"/>
    </row>
    <row r="28" spans="1:11" ht="20.25" customHeight="1" x14ac:dyDescent="0.15">
      <c r="A28" s="18" t="s">
        <v>18</v>
      </c>
      <c r="B28" s="33" t="s">
        <v>19</v>
      </c>
      <c r="C28" s="30"/>
      <c r="D28" s="15">
        <v>29</v>
      </c>
      <c r="E28" s="45"/>
      <c r="F28" s="35">
        <f>C28*D28*E28</f>
        <v>0</v>
      </c>
      <c r="G28" s="16"/>
      <c r="H28" s="15">
        <v>1678</v>
      </c>
      <c r="I28" s="34">
        <f>G28*H28</f>
        <v>0</v>
      </c>
      <c r="J28" s="34">
        <f>ROUNDDOWN(F28+I28,0)</f>
        <v>0</v>
      </c>
      <c r="K28" s="17"/>
    </row>
    <row r="29" spans="1:11" ht="20.25" customHeight="1" x14ac:dyDescent="0.15">
      <c r="A29" s="18" t="s">
        <v>20</v>
      </c>
      <c r="B29" s="14" t="s">
        <v>19</v>
      </c>
      <c r="C29" s="30"/>
      <c r="D29" s="15">
        <v>29</v>
      </c>
      <c r="E29" s="45"/>
      <c r="F29" s="35">
        <f t="shared" ref="F29:F39" si="3">C29*D29*E29</f>
        <v>0</v>
      </c>
      <c r="G29" s="16"/>
      <c r="H29" s="19">
        <v>772</v>
      </c>
      <c r="I29" s="34">
        <f t="shared" ref="I29:I39" si="4">G29*H29</f>
        <v>0</v>
      </c>
      <c r="J29" s="34">
        <f t="shared" ref="J29:J39" si="5">ROUNDDOWN(F29+I29,0)</f>
        <v>0</v>
      </c>
      <c r="K29" s="17"/>
    </row>
    <row r="30" spans="1:11" ht="20.25" customHeight="1" x14ac:dyDescent="0.15">
      <c r="A30" s="18" t="s">
        <v>21</v>
      </c>
      <c r="B30" s="14" t="s">
        <v>19</v>
      </c>
      <c r="C30" s="30"/>
      <c r="D30" s="15">
        <v>29</v>
      </c>
      <c r="E30" s="45"/>
      <c r="F30" s="35">
        <f t="shared" si="3"/>
        <v>0</v>
      </c>
      <c r="G30" s="16"/>
      <c r="H30" s="19">
        <v>337</v>
      </c>
      <c r="I30" s="34">
        <f t="shared" si="4"/>
        <v>0</v>
      </c>
      <c r="J30" s="34">
        <f t="shared" si="5"/>
        <v>0</v>
      </c>
      <c r="K30" s="17"/>
    </row>
    <row r="31" spans="1:11" ht="20.25" customHeight="1" x14ac:dyDescent="0.15">
      <c r="A31" s="18" t="s">
        <v>22</v>
      </c>
      <c r="B31" s="14" t="s">
        <v>23</v>
      </c>
      <c r="C31" s="30"/>
      <c r="D31" s="15">
        <v>29</v>
      </c>
      <c r="E31" s="45"/>
      <c r="F31" s="35">
        <f t="shared" si="3"/>
        <v>0</v>
      </c>
      <c r="G31" s="20"/>
      <c r="H31" s="19">
        <v>977</v>
      </c>
      <c r="I31" s="34">
        <f t="shared" si="4"/>
        <v>0</v>
      </c>
      <c r="J31" s="34">
        <f t="shared" si="5"/>
        <v>0</v>
      </c>
      <c r="K31" s="17"/>
    </row>
    <row r="32" spans="1:11" ht="20.25" customHeight="1" x14ac:dyDescent="0.15">
      <c r="A32" s="18" t="s">
        <v>24</v>
      </c>
      <c r="B32" s="14" t="s">
        <v>23</v>
      </c>
      <c r="C32" s="30"/>
      <c r="D32" s="15">
        <v>29</v>
      </c>
      <c r="E32" s="45"/>
      <c r="F32" s="35">
        <f t="shared" si="3"/>
        <v>0</v>
      </c>
      <c r="G32" s="20"/>
      <c r="H32" s="19">
        <v>1776</v>
      </c>
      <c r="I32" s="34">
        <f t="shared" si="4"/>
        <v>0</v>
      </c>
      <c r="J32" s="34">
        <f t="shared" si="5"/>
        <v>0</v>
      </c>
      <c r="K32" s="17"/>
    </row>
    <row r="33" spans="1:11" ht="20.25" customHeight="1" x14ac:dyDescent="0.15">
      <c r="A33" s="18" t="s">
        <v>25</v>
      </c>
      <c r="B33" s="14" t="s">
        <v>23</v>
      </c>
      <c r="C33" s="30"/>
      <c r="D33" s="15">
        <v>29</v>
      </c>
      <c r="E33" s="45"/>
      <c r="F33" s="35">
        <f t="shared" si="3"/>
        <v>0</v>
      </c>
      <c r="G33" s="20"/>
      <c r="H33" s="19">
        <v>1423</v>
      </c>
      <c r="I33" s="34">
        <f t="shared" si="4"/>
        <v>0</v>
      </c>
      <c r="J33" s="34">
        <f t="shared" si="5"/>
        <v>0</v>
      </c>
      <c r="K33" s="17"/>
    </row>
    <row r="34" spans="1:11" ht="20.25" customHeight="1" x14ac:dyDescent="0.15">
      <c r="A34" s="18" t="s">
        <v>26</v>
      </c>
      <c r="B34" s="14" t="s">
        <v>19</v>
      </c>
      <c r="C34" s="30"/>
      <c r="D34" s="15">
        <v>29</v>
      </c>
      <c r="E34" s="45"/>
      <c r="F34" s="35">
        <f t="shared" si="3"/>
        <v>0</v>
      </c>
      <c r="G34" s="16"/>
      <c r="H34" s="19">
        <v>759</v>
      </c>
      <c r="I34" s="34">
        <f t="shared" si="4"/>
        <v>0</v>
      </c>
      <c r="J34" s="34">
        <f t="shared" si="5"/>
        <v>0</v>
      </c>
      <c r="K34" s="17"/>
    </row>
    <row r="35" spans="1:11" ht="20.25" customHeight="1" x14ac:dyDescent="0.15">
      <c r="A35" s="18" t="s">
        <v>27</v>
      </c>
      <c r="B35" s="14" t="s">
        <v>19</v>
      </c>
      <c r="C35" s="30"/>
      <c r="D35" s="15">
        <v>29</v>
      </c>
      <c r="E35" s="45"/>
      <c r="F35" s="35">
        <f t="shared" si="3"/>
        <v>0</v>
      </c>
      <c r="G35" s="16"/>
      <c r="H35" s="19">
        <v>843</v>
      </c>
      <c r="I35" s="34">
        <f t="shared" si="4"/>
        <v>0</v>
      </c>
      <c r="J35" s="34">
        <f t="shared" si="5"/>
        <v>0</v>
      </c>
      <c r="K35" s="17"/>
    </row>
    <row r="36" spans="1:11" ht="20.25" customHeight="1" x14ac:dyDescent="0.15">
      <c r="A36" s="18" t="s">
        <v>28</v>
      </c>
      <c r="B36" s="14" t="s">
        <v>19</v>
      </c>
      <c r="C36" s="30"/>
      <c r="D36" s="15">
        <v>29</v>
      </c>
      <c r="E36" s="45"/>
      <c r="F36" s="35">
        <f t="shared" si="3"/>
        <v>0</v>
      </c>
      <c r="G36" s="16"/>
      <c r="H36" s="19">
        <v>1713</v>
      </c>
      <c r="I36" s="34">
        <f t="shared" si="4"/>
        <v>0</v>
      </c>
      <c r="J36" s="34">
        <f t="shared" si="5"/>
        <v>0</v>
      </c>
      <c r="K36" s="17"/>
    </row>
    <row r="37" spans="1:11" ht="20.25" customHeight="1" x14ac:dyDescent="0.15">
      <c r="A37" s="18" t="s">
        <v>29</v>
      </c>
      <c r="B37" s="14" t="s">
        <v>19</v>
      </c>
      <c r="C37" s="30"/>
      <c r="D37" s="15">
        <v>29</v>
      </c>
      <c r="E37" s="45"/>
      <c r="F37" s="35">
        <f t="shared" si="3"/>
        <v>0</v>
      </c>
      <c r="G37" s="16"/>
      <c r="H37" s="19">
        <v>2778</v>
      </c>
      <c r="I37" s="34">
        <f t="shared" si="4"/>
        <v>0</v>
      </c>
      <c r="J37" s="34">
        <f t="shared" si="5"/>
        <v>0</v>
      </c>
      <c r="K37" s="17"/>
    </row>
    <row r="38" spans="1:11" ht="20.25" customHeight="1" x14ac:dyDescent="0.15">
      <c r="A38" s="18" t="s">
        <v>30</v>
      </c>
      <c r="B38" s="14" t="s">
        <v>19</v>
      </c>
      <c r="C38" s="30"/>
      <c r="D38" s="15">
        <v>29</v>
      </c>
      <c r="E38" s="45"/>
      <c r="F38" s="35">
        <f t="shared" si="3"/>
        <v>0</v>
      </c>
      <c r="G38" s="16"/>
      <c r="H38" s="19">
        <v>2554</v>
      </c>
      <c r="I38" s="34">
        <f t="shared" si="4"/>
        <v>0</v>
      </c>
      <c r="J38" s="34">
        <f t="shared" si="5"/>
        <v>0</v>
      </c>
      <c r="K38" s="17"/>
    </row>
    <row r="39" spans="1:11" ht="20.25" customHeight="1" thickBot="1" x14ac:dyDescent="0.2">
      <c r="A39" s="18" t="s">
        <v>31</v>
      </c>
      <c r="B39" s="14" t="s">
        <v>19</v>
      </c>
      <c r="C39" s="30"/>
      <c r="D39" s="15">
        <v>29</v>
      </c>
      <c r="E39" s="45"/>
      <c r="F39" s="35">
        <f t="shared" si="3"/>
        <v>0</v>
      </c>
      <c r="G39" s="16"/>
      <c r="H39" s="19">
        <v>2009</v>
      </c>
      <c r="I39" s="34">
        <f t="shared" si="4"/>
        <v>0</v>
      </c>
      <c r="J39" s="34">
        <f t="shared" si="5"/>
        <v>0</v>
      </c>
      <c r="K39" s="17"/>
    </row>
    <row r="40" spans="1:11" ht="33" customHeight="1" thickBot="1" x14ac:dyDescent="0.2">
      <c r="A40" s="68" t="s">
        <v>65</v>
      </c>
      <c r="B40" s="68"/>
      <c r="C40" s="68"/>
      <c r="D40" s="68"/>
      <c r="E40" s="68"/>
      <c r="F40" s="68"/>
      <c r="G40" s="68"/>
      <c r="H40" s="73" t="s">
        <v>40</v>
      </c>
      <c r="I40" s="74"/>
      <c r="J40" s="36">
        <f>SUM(J28:J39)</f>
        <v>0</v>
      </c>
    </row>
    <row r="41" spans="1:11" ht="58.5" customHeight="1" thickTop="1" thickBot="1" x14ac:dyDescent="0.2">
      <c r="A41" s="69"/>
      <c r="B41" s="69"/>
      <c r="C41" s="69"/>
      <c r="D41" s="69"/>
      <c r="E41" s="69"/>
      <c r="F41" s="69"/>
      <c r="G41" s="69"/>
      <c r="H41" s="66" t="s">
        <v>70</v>
      </c>
      <c r="I41" s="67"/>
      <c r="J41" s="37">
        <f>(J24+J40)*3</f>
        <v>0</v>
      </c>
    </row>
    <row r="42" spans="1:11" ht="35.25" customHeight="1" x14ac:dyDescent="0.15">
      <c r="A42" s="47"/>
      <c r="B42" s="47"/>
      <c r="C42" s="47"/>
      <c r="D42" s="47"/>
      <c r="E42" s="47"/>
      <c r="F42" s="47"/>
      <c r="G42" s="47"/>
      <c r="H42" s="32"/>
      <c r="I42" s="39"/>
      <c r="J42" s="38"/>
    </row>
    <row r="43" spans="1:11" ht="16.5" customHeight="1" x14ac:dyDescent="0.15">
      <c r="A43" s="23" t="s">
        <v>62</v>
      </c>
      <c r="B43" s="7"/>
      <c r="C43" s="7"/>
      <c r="D43" s="7"/>
      <c r="E43" s="7"/>
      <c r="F43" s="7"/>
      <c r="G43" s="7"/>
      <c r="H43" s="7"/>
      <c r="I43" s="7"/>
      <c r="J43" s="7"/>
    </row>
    <row r="44" spans="1:11" s="10" customFormat="1" ht="24" x14ac:dyDescent="0.15">
      <c r="A44" s="63" t="s">
        <v>1</v>
      </c>
      <c r="B44" s="8" t="s">
        <v>54</v>
      </c>
      <c r="C44" s="8" t="s">
        <v>66</v>
      </c>
      <c r="D44" s="8" t="s">
        <v>4</v>
      </c>
      <c r="E44" s="70" t="s">
        <v>46</v>
      </c>
      <c r="F44" s="71"/>
      <c r="G44" s="72"/>
      <c r="H44" s="8" t="s">
        <v>6</v>
      </c>
      <c r="I44" s="8" t="s">
        <v>7</v>
      </c>
      <c r="J44" s="8" t="s">
        <v>8</v>
      </c>
      <c r="K44" s="9"/>
    </row>
    <row r="45" spans="1:11" ht="16.5" customHeight="1" x14ac:dyDescent="0.15">
      <c r="A45" s="64"/>
      <c r="B45" s="41" t="s">
        <v>44</v>
      </c>
      <c r="C45" s="11" t="s">
        <v>43</v>
      </c>
      <c r="D45" s="11" t="s">
        <v>9</v>
      </c>
      <c r="E45" s="11" t="s">
        <v>47</v>
      </c>
      <c r="F45" s="41" t="s">
        <v>48</v>
      </c>
      <c r="G45" s="11" t="s">
        <v>49</v>
      </c>
      <c r="H45" s="11" t="s">
        <v>39</v>
      </c>
      <c r="I45" s="11" t="s">
        <v>9</v>
      </c>
      <c r="J45" s="11" t="s">
        <v>9</v>
      </c>
      <c r="K45" s="12"/>
    </row>
    <row r="46" spans="1:11" ht="16.5" customHeight="1" x14ac:dyDescent="0.15">
      <c r="A46" s="65"/>
      <c r="B46" s="11" t="s">
        <v>10</v>
      </c>
      <c r="C46" s="11" t="s">
        <v>11</v>
      </c>
      <c r="D46" s="11" t="s">
        <v>45</v>
      </c>
      <c r="E46" s="11" t="s">
        <v>50</v>
      </c>
      <c r="F46" s="11" t="s">
        <v>51</v>
      </c>
      <c r="G46" s="11" t="s">
        <v>52</v>
      </c>
      <c r="H46" s="11" t="s">
        <v>15</v>
      </c>
      <c r="I46" s="11" t="s">
        <v>53</v>
      </c>
      <c r="J46" s="11" t="s">
        <v>17</v>
      </c>
      <c r="K46" s="12"/>
    </row>
    <row r="47" spans="1:11" ht="20.25" customHeight="1" x14ac:dyDescent="0.15">
      <c r="A47" s="13" t="s">
        <v>18</v>
      </c>
      <c r="B47" s="30"/>
      <c r="C47" s="15">
        <v>11</v>
      </c>
      <c r="D47" s="35">
        <f>B47*C47</f>
        <v>0</v>
      </c>
      <c r="E47" s="20"/>
      <c r="F47" s="20"/>
      <c r="G47" s="20"/>
      <c r="H47" s="15">
        <v>3463</v>
      </c>
      <c r="I47" s="34">
        <f>(E47*120)+(F47*180)+(G47*(H47-300))</f>
        <v>0</v>
      </c>
      <c r="J47" s="34">
        <f>ROUNDDOWN(D47+I47,0)</f>
        <v>0</v>
      </c>
      <c r="K47" s="17"/>
    </row>
    <row r="48" spans="1:11" ht="20.25" customHeight="1" x14ac:dyDescent="0.15">
      <c r="A48" s="18" t="s">
        <v>20</v>
      </c>
      <c r="B48" s="30"/>
      <c r="C48" s="15">
        <v>11</v>
      </c>
      <c r="D48" s="35">
        <f t="shared" ref="D48:D58" si="6">B48*C48</f>
        <v>0</v>
      </c>
      <c r="E48" s="20"/>
      <c r="F48" s="20"/>
      <c r="G48" s="20"/>
      <c r="H48" s="19">
        <v>2824</v>
      </c>
      <c r="I48" s="34">
        <f t="shared" ref="I48:I58" si="7">(E48*120)+(F48*180)+(G48*(H48-300))</f>
        <v>0</v>
      </c>
      <c r="J48" s="34">
        <f t="shared" ref="J48:J58" si="8">ROUNDDOWN(D48+I48,0)</f>
        <v>0</v>
      </c>
      <c r="K48" s="17"/>
    </row>
    <row r="49" spans="1:11" ht="20.25" customHeight="1" x14ac:dyDescent="0.15">
      <c r="A49" s="18" t="s">
        <v>21</v>
      </c>
      <c r="B49" s="30"/>
      <c r="C49" s="15">
        <v>11</v>
      </c>
      <c r="D49" s="35">
        <f t="shared" si="6"/>
        <v>0</v>
      </c>
      <c r="E49" s="20"/>
      <c r="F49" s="20"/>
      <c r="G49" s="20"/>
      <c r="H49" s="19">
        <v>2232</v>
      </c>
      <c r="I49" s="34">
        <f t="shared" si="7"/>
        <v>0</v>
      </c>
      <c r="J49" s="34">
        <f t="shared" si="8"/>
        <v>0</v>
      </c>
      <c r="K49" s="17"/>
    </row>
    <row r="50" spans="1:11" ht="20.25" customHeight="1" x14ac:dyDescent="0.15">
      <c r="A50" s="18" t="s">
        <v>22</v>
      </c>
      <c r="B50" s="30"/>
      <c r="C50" s="15">
        <v>11</v>
      </c>
      <c r="D50" s="35">
        <f t="shared" si="6"/>
        <v>0</v>
      </c>
      <c r="E50" s="20"/>
      <c r="F50" s="20"/>
      <c r="G50" s="20"/>
      <c r="H50" s="19">
        <v>2342</v>
      </c>
      <c r="I50" s="34">
        <f t="shared" si="7"/>
        <v>0</v>
      </c>
      <c r="J50" s="34">
        <f t="shared" si="8"/>
        <v>0</v>
      </c>
      <c r="K50" s="17"/>
    </row>
    <row r="51" spans="1:11" ht="20.25" customHeight="1" x14ac:dyDescent="0.15">
      <c r="A51" s="18" t="s">
        <v>24</v>
      </c>
      <c r="B51" s="30"/>
      <c r="C51" s="15">
        <v>11</v>
      </c>
      <c r="D51" s="35">
        <f t="shared" si="6"/>
        <v>0</v>
      </c>
      <c r="E51" s="20"/>
      <c r="F51" s="20"/>
      <c r="G51" s="20"/>
      <c r="H51" s="19">
        <v>2571</v>
      </c>
      <c r="I51" s="34">
        <f t="shared" si="7"/>
        <v>0</v>
      </c>
      <c r="J51" s="34">
        <f t="shared" si="8"/>
        <v>0</v>
      </c>
      <c r="K51" s="17"/>
    </row>
    <row r="52" spans="1:11" ht="20.25" customHeight="1" x14ac:dyDescent="0.15">
      <c r="A52" s="18" t="s">
        <v>25</v>
      </c>
      <c r="B52" s="30"/>
      <c r="C52" s="15">
        <v>11</v>
      </c>
      <c r="D52" s="35">
        <f t="shared" si="6"/>
        <v>0</v>
      </c>
      <c r="E52" s="20"/>
      <c r="F52" s="20"/>
      <c r="G52" s="20"/>
      <c r="H52" s="19">
        <v>2528</v>
      </c>
      <c r="I52" s="34">
        <f t="shared" si="7"/>
        <v>0</v>
      </c>
      <c r="J52" s="34">
        <f t="shared" si="8"/>
        <v>0</v>
      </c>
      <c r="K52" s="17"/>
    </row>
    <row r="53" spans="1:11" ht="20.25" customHeight="1" x14ac:dyDescent="0.15">
      <c r="A53" s="18" t="s">
        <v>26</v>
      </c>
      <c r="B53" s="30"/>
      <c r="C53" s="15">
        <v>11</v>
      </c>
      <c r="D53" s="35">
        <f t="shared" si="6"/>
        <v>0</v>
      </c>
      <c r="E53" s="20"/>
      <c r="F53" s="20"/>
      <c r="G53" s="20"/>
      <c r="H53" s="19">
        <v>2610</v>
      </c>
      <c r="I53" s="34">
        <f t="shared" si="7"/>
        <v>0</v>
      </c>
      <c r="J53" s="34">
        <f t="shared" si="8"/>
        <v>0</v>
      </c>
      <c r="K53" s="17"/>
    </row>
    <row r="54" spans="1:11" ht="20.25" customHeight="1" x14ac:dyDescent="0.15">
      <c r="A54" s="18" t="s">
        <v>27</v>
      </c>
      <c r="B54" s="30"/>
      <c r="C54" s="15">
        <v>11</v>
      </c>
      <c r="D54" s="35">
        <f t="shared" si="6"/>
        <v>0</v>
      </c>
      <c r="E54" s="20"/>
      <c r="F54" s="20"/>
      <c r="G54" s="20"/>
      <c r="H54" s="19">
        <v>2867</v>
      </c>
      <c r="I54" s="34">
        <f t="shared" si="7"/>
        <v>0</v>
      </c>
      <c r="J54" s="34">
        <f t="shared" si="8"/>
        <v>0</v>
      </c>
      <c r="K54" s="17"/>
    </row>
    <row r="55" spans="1:11" ht="20.25" customHeight="1" x14ac:dyDescent="0.15">
      <c r="A55" s="18" t="s">
        <v>28</v>
      </c>
      <c r="B55" s="30"/>
      <c r="C55" s="15">
        <v>11</v>
      </c>
      <c r="D55" s="35">
        <f t="shared" si="6"/>
        <v>0</v>
      </c>
      <c r="E55" s="20"/>
      <c r="F55" s="20"/>
      <c r="G55" s="20"/>
      <c r="H55" s="19">
        <v>3601</v>
      </c>
      <c r="I55" s="34">
        <f t="shared" si="7"/>
        <v>0</v>
      </c>
      <c r="J55" s="34">
        <f t="shared" si="8"/>
        <v>0</v>
      </c>
      <c r="K55" s="17"/>
    </row>
    <row r="56" spans="1:11" ht="20.25" customHeight="1" x14ac:dyDescent="0.15">
      <c r="A56" s="18" t="s">
        <v>29</v>
      </c>
      <c r="B56" s="30"/>
      <c r="C56" s="15">
        <v>11</v>
      </c>
      <c r="D56" s="35">
        <f t="shared" si="6"/>
        <v>0</v>
      </c>
      <c r="E56" s="20"/>
      <c r="F56" s="20"/>
      <c r="G56" s="20"/>
      <c r="H56" s="19">
        <v>4749</v>
      </c>
      <c r="I56" s="34">
        <f t="shared" si="7"/>
        <v>0</v>
      </c>
      <c r="J56" s="34">
        <f t="shared" si="8"/>
        <v>0</v>
      </c>
      <c r="K56" s="17"/>
    </row>
    <row r="57" spans="1:11" ht="20.25" customHeight="1" x14ac:dyDescent="0.15">
      <c r="A57" s="18" t="s">
        <v>30</v>
      </c>
      <c r="B57" s="30"/>
      <c r="C57" s="15">
        <v>11</v>
      </c>
      <c r="D57" s="35">
        <f t="shared" si="6"/>
        <v>0</v>
      </c>
      <c r="E57" s="20"/>
      <c r="F57" s="20"/>
      <c r="G57" s="20"/>
      <c r="H57" s="19">
        <v>4186</v>
      </c>
      <c r="I57" s="34">
        <f t="shared" si="7"/>
        <v>0</v>
      </c>
      <c r="J57" s="34">
        <f t="shared" si="8"/>
        <v>0</v>
      </c>
      <c r="K57" s="17"/>
    </row>
    <row r="58" spans="1:11" ht="20.25" customHeight="1" thickBot="1" x14ac:dyDescent="0.2">
      <c r="A58" s="18" t="s">
        <v>31</v>
      </c>
      <c r="B58" s="30"/>
      <c r="C58" s="15">
        <v>11</v>
      </c>
      <c r="D58" s="35">
        <f t="shared" si="6"/>
        <v>0</v>
      </c>
      <c r="E58" s="20"/>
      <c r="F58" s="20"/>
      <c r="G58" s="20"/>
      <c r="H58" s="19">
        <v>4071</v>
      </c>
      <c r="I58" s="34">
        <f t="shared" si="7"/>
        <v>0</v>
      </c>
      <c r="J58" s="34">
        <f t="shared" si="8"/>
        <v>0</v>
      </c>
      <c r="K58" s="17"/>
    </row>
    <row r="59" spans="1:11" ht="33" customHeight="1" thickBot="1" x14ac:dyDescent="0.2">
      <c r="A59" s="31"/>
      <c r="B59" s="31"/>
      <c r="C59" s="31"/>
      <c r="D59" s="31"/>
      <c r="E59" s="31"/>
      <c r="F59" s="31"/>
      <c r="G59" s="31"/>
      <c r="H59" s="73" t="s">
        <v>41</v>
      </c>
      <c r="I59" s="74"/>
      <c r="J59" s="36">
        <f>SUM(J47:J58)</f>
        <v>0</v>
      </c>
    </row>
    <row r="60" spans="1:11" s="10" customFormat="1" x14ac:dyDescent="0.15">
      <c r="A60" s="61" t="s">
        <v>1</v>
      </c>
      <c r="B60" s="62"/>
      <c r="C60" s="8" t="s">
        <v>2</v>
      </c>
      <c r="D60" s="8" t="s">
        <v>3</v>
      </c>
      <c r="E60" s="8" t="s">
        <v>67</v>
      </c>
      <c r="F60" s="8" t="s">
        <v>4</v>
      </c>
      <c r="G60" s="8" t="s">
        <v>5</v>
      </c>
      <c r="H60" s="8" t="s">
        <v>6</v>
      </c>
      <c r="I60" s="8" t="s">
        <v>7</v>
      </c>
      <c r="J60" s="8" t="s">
        <v>8</v>
      </c>
      <c r="K60" s="9"/>
    </row>
    <row r="61" spans="1:11" ht="16.5" customHeight="1" x14ac:dyDescent="0.15">
      <c r="A61" s="50"/>
      <c r="B61" s="51"/>
      <c r="C61" s="11" t="s">
        <v>36</v>
      </c>
      <c r="D61" s="11" t="s">
        <v>37</v>
      </c>
      <c r="E61" s="11" t="s">
        <v>68</v>
      </c>
      <c r="F61" s="11" t="s">
        <v>9</v>
      </c>
      <c r="G61" s="11" t="s">
        <v>38</v>
      </c>
      <c r="H61" s="11" t="s">
        <v>39</v>
      </c>
      <c r="I61" s="11" t="s">
        <v>9</v>
      </c>
      <c r="J61" s="11" t="s">
        <v>9</v>
      </c>
      <c r="K61" s="12"/>
    </row>
    <row r="62" spans="1:11" ht="16.5" customHeight="1" x14ac:dyDescent="0.15">
      <c r="A62" s="48"/>
      <c r="B62" s="49"/>
      <c r="C62" s="11" t="s">
        <v>10</v>
      </c>
      <c r="D62" s="11" t="s">
        <v>11</v>
      </c>
      <c r="E62" s="11" t="s">
        <v>12</v>
      </c>
      <c r="F62" s="11" t="s">
        <v>13</v>
      </c>
      <c r="G62" s="11" t="s">
        <v>14</v>
      </c>
      <c r="H62" s="11" t="s">
        <v>15</v>
      </c>
      <c r="I62" s="11" t="s">
        <v>16</v>
      </c>
      <c r="J62" s="11" t="s">
        <v>17</v>
      </c>
      <c r="K62" s="12"/>
    </row>
    <row r="63" spans="1:11" ht="20.25" customHeight="1" x14ac:dyDescent="0.15">
      <c r="A63" s="18" t="s">
        <v>18</v>
      </c>
      <c r="B63" s="33" t="s">
        <v>19</v>
      </c>
      <c r="C63" s="30"/>
      <c r="D63" s="15">
        <v>19</v>
      </c>
      <c r="E63" s="45"/>
      <c r="F63" s="35">
        <f>C63*D63*E63</f>
        <v>0</v>
      </c>
      <c r="G63" s="16"/>
      <c r="H63" s="15">
        <v>1552</v>
      </c>
      <c r="I63" s="34">
        <f>G63*H63</f>
        <v>0</v>
      </c>
      <c r="J63" s="34">
        <f>ROUNDDOWN(F63+I63,0)</f>
        <v>0</v>
      </c>
      <c r="K63" s="17"/>
    </row>
    <row r="64" spans="1:11" ht="20.25" customHeight="1" x14ac:dyDescent="0.15">
      <c r="A64" s="18" t="s">
        <v>20</v>
      </c>
      <c r="B64" s="14" t="s">
        <v>19</v>
      </c>
      <c r="C64" s="30"/>
      <c r="D64" s="15">
        <v>19</v>
      </c>
      <c r="E64" s="45"/>
      <c r="F64" s="35">
        <f t="shared" ref="F64:F74" si="9">C64*D64*E64</f>
        <v>0</v>
      </c>
      <c r="G64" s="16"/>
      <c r="H64" s="19">
        <v>1525</v>
      </c>
      <c r="I64" s="34">
        <f t="shared" ref="I64:I74" si="10">G64*H64</f>
        <v>0</v>
      </c>
      <c r="J64" s="34">
        <f t="shared" ref="J64:J74" si="11">ROUNDDOWN(F64+I64,0)</f>
        <v>0</v>
      </c>
      <c r="K64" s="17"/>
    </row>
    <row r="65" spans="1:11" ht="20.25" customHeight="1" x14ac:dyDescent="0.15">
      <c r="A65" s="18" t="s">
        <v>21</v>
      </c>
      <c r="B65" s="14" t="s">
        <v>19</v>
      </c>
      <c r="C65" s="30"/>
      <c r="D65" s="15">
        <v>19</v>
      </c>
      <c r="E65" s="45"/>
      <c r="F65" s="35">
        <f t="shared" si="9"/>
        <v>0</v>
      </c>
      <c r="G65" s="16"/>
      <c r="H65" s="19">
        <v>746</v>
      </c>
      <c r="I65" s="34">
        <f t="shared" si="10"/>
        <v>0</v>
      </c>
      <c r="J65" s="34">
        <f t="shared" si="11"/>
        <v>0</v>
      </c>
      <c r="K65" s="17"/>
    </row>
    <row r="66" spans="1:11" ht="20.25" customHeight="1" x14ac:dyDescent="0.15">
      <c r="A66" s="18" t="s">
        <v>22</v>
      </c>
      <c r="B66" s="14" t="s">
        <v>23</v>
      </c>
      <c r="C66" s="30"/>
      <c r="D66" s="15">
        <v>19</v>
      </c>
      <c r="E66" s="45"/>
      <c r="F66" s="35">
        <f t="shared" si="9"/>
        <v>0</v>
      </c>
      <c r="G66" s="20"/>
      <c r="H66" s="19">
        <v>828.5</v>
      </c>
      <c r="I66" s="34">
        <f t="shared" si="10"/>
        <v>0</v>
      </c>
      <c r="J66" s="34">
        <f t="shared" si="11"/>
        <v>0</v>
      </c>
      <c r="K66" s="17"/>
    </row>
    <row r="67" spans="1:11" ht="20.25" customHeight="1" x14ac:dyDescent="0.15">
      <c r="A67" s="18" t="s">
        <v>24</v>
      </c>
      <c r="B67" s="14" t="s">
        <v>23</v>
      </c>
      <c r="C67" s="30"/>
      <c r="D67" s="15">
        <v>19</v>
      </c>
      <c r="E67" s="45"/>
      <c r="F67" s="35">
        <f t="shared" si="9"/>
        <v>0</v>
      </c>
      <c r="G67" s="20"/>
      <c r="H67" s="19">
        <v>1532.5</v>
      </c>
      <c r="I67" s="34">
        <f t="shared" si="10"/>
        <v>0</v>
      </c>
      <c r="J67" s="34">
        <f t="shared" si="11"/>
        <v>0</v>
      </c>
      <c r="K67" s="17"/>
    </row>
    <row r="68" spans="1:11" ht="20.25" customHeight="1" x14ac:dyDescent="0.15">
      <c r="A68" s="18" t="s">
        <v>25</v>
      </c>
      <c r="B68" s="14" t="s">
        <v>23</v>
      </c>
      <c r="C68" s="30"/>
      <c r="D68" s="15">
        <v>19</v>
      </c>
      <c r="E68" s="45"/>
      <c r="F68" s="35">
        <f t="shared" si="9"/>
        <v>0</v>
      </c>
      <c r="G68" s="20"/>
      <c r="H68" s="19">
        <v>1101</v>
      </c>
      <c r="I68" s="34">
        <f t="shared" si="10"/>
        <v>0</v>
      </c>
      <c r="J68" s="34">
        <f t="shared" si="11"/>
        <v>0</v>
      </c>
      <c r="K68" s="17"/>
    </row>
    <row r="69" spans="1:11" ht="20.25" customHeight="1" x14ac:dyDescent="0.15">
      <c r="A69" s="18" t="s">
        <v>26</v>
      </c>
      <c r="B69" s="14" t="s">
        <v>19</v>
      </c>
      <c r="C69" s="30"/>
      <c r="D69" s="15">
        <v>19</v>
      </c>
      <c r="E69" s="45"/>
      <c r="F69" s="35">
        <f t="shared" si="9"/>
        <v>0</v>
      </c>
      <c r="G69" s="16"/>
      <c r="H69" s="19">
        <v>801</v>
      </c>
      <c r="I69" s="34">
        <f t="shared" si="10"/>
        <v>0</v>
      </c>
      <c r="J69" s="34">
        <f t="shared" si="11"/>
        <v>0</v>
      </c>
      <c r="K69" s="17"/>
    </row>
    <row r="70" spans="1:11" ht="20.25" customHeight="1" x14ac:dyDescent="0.15">
      <c r="A70" s="18" t="s">
        <v>27</v>
      </c>
      <c r="B70" s="14" t="s">
        <v>19</v>
      </c>
      <c r="C70" s="30"/>
      <c r="D70" s="15">
        <v>19</v>
      </c>
      <c r="E70" s="45"/>
      <c r="F70" s="35">
        <f t="shared" si="9"/>
        <v>0</v>
      </c>
      <c r="G70" s="16"/>
      <c r="H70" s="19">
        <v>1111</v>
      </c>
      <c r="I70" s="34">
        <f t="shared" si="10"/>
        <v>0</v>
      </c>
      <c r="J70" s="34">
        <f t="shared" si="11"/>
        <v>0</v>
      </c>
      <c r="K70" s="17"/>
    </row>
    <row r="71" spans="1:11" ht="20.25" customHeight="1" x14ac:dyDescent="0.15">
      <c r="A71" s="18" t="s">
        <v>28</v>
      </c>
      <c r="B71" s="14" t="s">
        <v>19</v>
      </c>
      <c r="C71" s="30"/>
      <c r="D71" s="15">
        <v>19</v>
      </c>
      <c r="E71" s="45"/>
      <c r="F71" s="35">
        <f t="shared" si="9"/>
        <v>0</v>
      </c>
      <c r="G71" s="16"/>
      <c r="H71" s="19">
        <v>2420</v>
      </c>
      <c r="I71" s="34">
        <f t="shared" si="10"/>
        <v>0</v>
      </c>
      <c r="J71" s="34">
        <f t="shared" si="11"/>
        <v>0</v>
      </c>
      <c r="K71" s="17"/>
    </row>
    <row r="72" spans="1:11" ht="20.25" customHeight="1" x14ac:dyDescent="0.15">
      <c r="A72" s="18" t="s">
        <v>29</v>
      </c>
      <c r="B72" s="14" t="s">
        <v>19</v>
      </c>
      <c r="C72" s="30"/>
      <c r="D72" s="15">
        <v>19</v>
      </c>
      <c r="E72" s="45"/>
      <c r="F72" s="35">
        <f t="shared" si="9"/>
        <v>0</v>
      </c>
      <c r="G72" s="16"/>
      <c r="H72" s="19">
        <v>3536</v>
      </c>
      <c r="I72" s="34">
        <f t="shared" si="10"/>
        <v>0</v>
      </c>
      <c r="J72" s="34">
        <f t="shared" si="11"/>
        <v>0</v>
      </c>
      <c r="K72" s="17"/>
    </row>
    <row r="73" spans="1:11" ht="20.25" customHeight="1" x14ac:dyDescent="0.15">
      <c r="A73" s="18" t="s">
        <v>30</v>
      </c>
      <c r="B73" s="14" t="s">
        <v>19</v>
      </c>
      <c r="C73" s="30"/>
      <c r="D73" s="15">
        <v>19</v>
      </c>
      <c r="E73" s="45"/>
      <c r="F73" s="35">
        <f t="shared" si="9"/>
        <v>0</v>
      </c>
      <c r="G73" s="16"/>
      <c r="H73" s="19">
        <v>3181</v>
      </c>
      <c r="I73" s="34">
        <f t="shared" si="10"/>
        <v>0</v>
      </c>
      <c r="J73" s="34">
        <f t="shared" si="11"/>
        <v>0</v>
      </c>
      <c r="K73" s="17"/>
    </row>
    <row r="74" spans="1:11" ht="20.25" customHeight="1" thickBot="1" x14ac:dyDescent="0.2">
      <c r="A74" s="18" t="s">
        <v>31</v>
      </c>
      <c r="B74" s="14" t="s">
        <v>19</v>
      </c>
      <c r="C74" s="30"/>
      <c r="D74" s="15">
        <v>19</v>
      </c>
      <c r="E74" s="45"/>
      <c r="F74" s="35">
        <f t="shared" si="9"/>
        <v>0</v>
      </c>
      <c r="G74" s="16"/>
      <c r="H74" s="19">
        <v>3199</v>
      </c>
      <c r="I74" s="34">
        <f t="shared" si="10"/>
        <v>0</v>
      </c>
      <c r="J74" s="34">
        <f t="shared" si="11"/>
        <v>0</v>
      </c>
      <c r="K74" s="17"/>
    </row>
    <row r="75" spans="1:11" ht="33" customHeight="1" thickBot="1" x14ac:dyDescent="0.2">
      <c r="A75" s="68" t="s">
        <v>65</v>
      </c>
      <c r="B75" s="68"/>
      <c r="C75" s="68"/>
      <c r="D75" s="68"/>
      <c r="E75" s="68"/>
      <c r="F75" s="68"/>
      <c r="G75" s="68"/>
      <c r="H75" s="73" t="s">
        <v>55</v>
      </c>
      <c r="I75" s="74"/>
      <c r="J75" s="36">
        <f>SUM(J63:J74)</f>
        <v>0</v>
      </c>
    </row>
    <row r="76" spans="1:11" ht="58.5" customHeight="1" thickTop="1" thickBot="1" x14ac:dyDescent="0.2">
      <c r="A76" s="69"/>
      <c r="B76" s="69"/>
      <c r="C76" s="69"/>
      <c r="D76" s="69"/>
      <c r="E76" s="69"/>
      <c r="F76" s="69"/>
      <c r="G76" s="69"/>
      <c r="H76" s="66" t="s">
        <v>71</v>
      </c>
      <c r="I76" s="67"/>
      <c r="J76" s="37">
        <f>(J59+J75)*3</f>
        <v>0</v>
      </c>
    </row>
    <row r="77" spans="1:11" ht="35.25" customHeight="1" x14ac:dyDescent="0.15">
      <c r="A77" s="47"/>
      <c r="B77" s="47"/>
      <c r="C77" s="47"/>
      <c r="D77" s="47"/>
      <c r="E77" s="47"/>
      <c r="F77" s="47"/>
      <c r="G77" s="47"/>
      <c r="H77" s="32"/>
      <c r="I77" s="39"/>
      <c r="J77" s="38"/>
    </row>
    <row r="78" spans="1:11" ht="16.5" customHeight="1" x14ac:dyDescent="0.15">
      <c r="A78" s="23" t="s">
        <v>63</v>
      </c>
      <c r="B78" s="7"/>
      <c r="C78" s="7"/>
      <c r="D78" s="7"/>
      <c r="E78" s="7"/>
      <c r="F78" s="7"/>
      <c r="G78" s="7"/>
      <c r="H78" s="7"/>
      <c r="I78" s="7"/>
      <c r="J78" s="7"/>
    </row>
    <row r="79" spans="1:11" s="10" customFormat="1" ht="24" x14ac:dyDescent="0.15">
      <c r="A79" s="63" t="s">
        <v>1</v>
      </c>
      <c r="B79" s="8" t="s">
        <v>54</v>
      </c>
      <c r="C79" s="8" t="s">
        <v>66</v>
      </c>
      <c r="D79" s="8" t="s">
        <v>4</v>
      </c>
      <c r="E79" s="70" t="s">
        <v>46</v>
      </c>
      <c r="F79" s="71"/>
      <c r="G79" s="72"/>
      <c r="H79" s="8" t="s">
        <v>6</v>
      </c>
      <c r="I79" s="8" t="s">
        <v>7</v>
      </c>
      <c r="J79" s="8" t="s">
        <v>8</v>
      </c>
      <c r="K79" s="9"/>
    </row>
    <row r="80" spans="1:11" ht="16.5" customHeight="1" x14ac:dyDescent="0.15">
      <c r="A80" s="64"/>
      <c r="B80" s="41" t="s">
        <v>44</v>
      </c>
      <c r="C80" s="11" t="s">
        <v>43</v>
      </c>
      <c r="D80" s="11" t="s">
        <v>9</v>
      </c>
      <c r="E80" s="11" t="s">
        <v>47</v>
      </c>
      <c r="F80" s="41" t="s">
        <v>48</v>
      </c>
      <c r="G80" s="11" t="s">
        <v>49</v>
      </c>
      <c r="H80" s="11" t="s">
        <v>39</v>
      </c>
      <c r="I80" s="11" t="s">
        <v>9</v>
      </c>
      <c r="J80" s="11" t="s">
        <v>9</v>
      </c>
      <c r="K80" s="12"/>
    </row>
    <row r="81" spans="1:11" ht="16.5" customHeight="1" x14ac:dyDescent="0.15">
      <c r="A81" s="65"/>
      <c r="B81" s="11" t="s">
        <v>10</v>
      </c>
      <c r="C81" s="11" t="s">
        <v>11</v>
      </c>
      <c r="D81" s="11" t="s">
        <v>45</v>
      </c>
      <c r="E81" s="11" t="s">
        <v>50</v>
      </c>
      <c r="F81" s="11" t="s">
        <v>51</v>
      </c>
      <c r="G81" s="11" t="s">
        <v>52</v>
      </c>
      <c r="H81" s="11" t="s">
        <v>15</v>
      </c>
      <c r="I81" s="11" t="s">
        <v>53</v>
      </c>
      <c r="J81" s="11" t="s">
        <v>17</v>
      </c>
      <c r="K81" s="12"/>
    </row>
    <row r="82" spans="1:11" ht="20.25" customHeight="1" x14ac:dyDescent="0.15">
      <c r="A82" s="13" t="s">
        <v>18</v>
      </c>
      <c r="B82" s="30"/>
      <c r="C82" s="15">
        <v>19</v>
      </c>
      <c r="D82" s="35">
        <f>B82*C82</f>
        <v>0</v>
      </c>
      <c r="E82" s="20"/>
      <c r="F82" s="20"/>
      <c r="G82" s="20"/>
      <c r="H82" s="15">
        <v>2381</v>
      </c>
      <c r="I82" s="34">
        <f>(E82*120)+(F82*180)+(G82*(H82-300))</f>
        <v>0</v>
      </c>
      <c r="J82" s="34">
        <f>ROUNDDOWN(D82+I82,0)</f>
        <v>0</v>
      </c>
      <c r="K82" s="17"/>
    </row>
    <row r="83" spans="1:11" ht="20.25" customHeight="1" x14ac:dyDescent="0.15">
      <c r="A83" s="18" t="s">
        <v>20</v>
      </c>
      <c r="B83" s="30"/>
      <c r="C83" s="15">
        <v>19</v>
      </c>
      <c r="D83" s="35">
        <f t="shared" ref="D83:D93" si="12">B83*C83</f>
        <v>0</v>
      </c>
      <c r="E83" s="20"/>
      <c r="F83" s="20"/>
      <c r="G83" s="20"/>
      <c r="H83" s="19">
        <v>1975</v>
      </c>
      <c r="I83" s="34">
        <f t="shared" ref="I83:I93" si="13">(E83*120)+(F83*180)+(G83*(H83-300))</f>
        <v>0</v>
      </c>
      <c r="J83" s="34">
        <f t="shared" ref="J83:J93" si="14">ROUNDDOWN(D83+I83,0)</f>
        <v>0</v>
      </c>
      <c r="K83" s="17"/>
    </row>
    <row r="84" spans="1:11" ht="20.25" customHeight="1" x14ac:dyDescent="0.15">
      <c r="A84" s="18" t="s">
        <v>21</v>
      </c>
      <c r="B84" s="30"/>
      <c r="C84" s="15">
        <v>19</v>
      </c>
      <c r="D84" s="35">
        <f t="shared" si="12"/>
        <v>0</v>
      </c>
      <c r="E84" s="20"/>
      <c r="F84" s="20"/>
      <c r="G84" s="20"/>
      <c r="H84" s="19">
        <v>1908</v>
      </c>
      <c r="I84" s="34">
        <f t="shared" si="13"/>
        <v>0</v>
      </c>
      <c r="J84" s="34">
        <f t="shared" si="14"/>
        <v>0</v>
      </c>
      <c r="K84" s="17"/>
    </row>
    <row r="85" spans="1:11" ht="20.25" customHeight="1" x14ac:dyDescent="0.15">
      <c r="A85" s="18" t="s">
        <v>22</v>
      </c>
      <c r="B85" s="30"/>
      <c r="C85" s="15">
        <v>19</v>
      </c>
      <c r="D85" s="35">
        <f t="shared" si="12"/>
        <v>0</v>
      </c>
      <c r="E85" s="20"/>
      <c r="F85" s="20"/>
      <c r="G85" s="20"/>
      <c r="H85" s="19">
        <v>2410</v>
      </c>
      <c r="I85" s="34">
        <f t="shared" si="13"/>
        <v>0</v>
      </c>
      <c r="J85" s="34">
        <f t="shared" si="14"/>
        <v>0</v>
      </c>
      <c r="K85" s="17"/>
    </row>
    <row r="86" spans="1:11" ht="20.25" customHeight="1" x14ac:dyDescent="0.15">
      <c r="A86" s="18" t="s">
        <v>24</v>
      </c>
      <c r="B86" s="30"/>
      <c r="C86" s="15">
        <v>19</v>
      </c>
      <c r="D86" s="35">
        <f t="shared" si="12"/>
        <v>0</v>
      </c>
      <c r="E86" s="20"/>
      <c r="F86" s="20"/>
      <c r="G86" s="20"/>
      <c r="H86" s="19">
        <v>2359</v>
      </c>
      <c r="I86" s="34">
        <f t="shared" si="13"/>
        <v>0</v>
      </c>
      <c r="J86" s="34">
        <f t="shared" si="14"/>
        <v>0</v>
      </c>
      <c r="K86" s="17"/>
    </row>
    <row r="87" spans="1:11" ht="20.25" customHeight="1" x14ac:dyDescent="0.15">
      <c r="A87" s="18" t="s">
        <v>25</v>
      </c>
      <c r="B87" s="30"/>
      <c r="C87" s="15">
        <v>19</v>
      </c>
      <c r="D87" s="35">
        <f t="shared" si="12"/>
        <v>0</v>
      </c>
      <c r="E87" s="20"/>
      <c r="F87" s="20"/>
      <c r="G87" s="20"/>
      <c r="H87" s="19">
        <v>2329</v>
      </c>
      <c r="I87" s="34">
        <f t="shared" si="13"/>
        <v>0</v>
      </c>
      <c r="J87" s="34">
        <f t="shared" si="14"/>
        <v>0</v>
      </c>
      <c r="K87" s="17"/>
    </row>
    <row r="88" spans="1:11" ht="20.25" customHeight="1" x14ac:dyDescent="0.15">
      <c r="A88" s="18" t="s">
        <v>26</v>
      </c>
      <c r="B88" s="30"/>
      <c r="C88" s="15">
        <v>19</v>
      </c>
      <c r="D88" s="35">
        <f t="shared" si="12"/>
        <v>0</v>
      </c>
      <c r="E88" s="20"/>
      <c r="F88" s="20"/>
      <c r="G88" s="20"/>
      <c r="H88" s="19">
        <v>1987</v>
      </c>
      <c r="I88" s="34">
        <f t="shared" si="13"/>
        <v>0</v>
      </c>
      <c r="J88" s="34">
        <f t="shared" si="14"/>
        <v>0</v>
      </c>
      <c r="K88" s="17"/>
    </row>
    <row r="89" spans="1:11" ht="20.25" customHeight="1" x14ac:dyDescent="0.15">
      <c r="A89" s="18" t="s">
        <v>27</v>
      </c>
      <c r="B89" s="30"/>
      <c r="C89" s="15">
        <v>19</v>
      </c>
      <c r="D89" s="35">
        <f t="shared" si="12"/>
        <v>0</v>
      </c>
      <c r="E89" s="20"/>
      <c r="F89" s="20"/>
      <c r="G89" s="20"/>
      <c r="H89" s="19">
        <v>2717</v>
      </c>
      <c r="I89" s="34">
        <f t="shared" si="13"/>
        <v>0</v>
      </c>
      <c r="J89" s="34">
        <f t="shared" si="14"/>
        <v>0</v>
      </c>
      <c r="K89" s="17"/>
    </row>
    <row r="90" spans="1:11" ht="20.25" customHeight="1" x14ac:dyDescent="0.15">
      <c r="A90" s="18" t="s">
        <v>28</v>
      </c>
      <c r="B90" s="30"/>
      <c r="C90" s="15">
        <v>19</v>
      </c>
      <c r="D90" s="35">
        <f t="shared" si="12"/>
        <v>0</v>
      </c>
      <c r="E90" s="20"/>
      <c r="F90" s="20"/>
      <c r="G90" s="20"/>
      <c r="H90" s="19">
        <v>2735</v>
      </c>
      <c r="I90" s="34">
        <f t="shared" si="13"/>
        <v>0</v>
      </c>
      <c r="J90" s="34">
        <f t="shared" si="14"/>
        <v>0</v>
      </c>
      <c r="K90" s="17"/>
    </row>
    <row r="91" spans="1:11" ht="20.25" customHeight="1" x14ac:dyDescent="0.15">
      <c r="A91" s="18" t="s">
        <v>29</v>
      </c>
      <c r="B91" s="30"/>
      <c r="C91" s="15">
        <v>19</v>
      </c>
      <c r="D91" s="35">
        <f t="shared" si="12"/>
        <v>0</v>
      </c>
      <c r="E91" s="20"/>
      <c r="F91" s="20"/>
      <c r="G91" s="20"/>
      <c r="H91" s="19">
        <v>3185</v>
      </c>
      <c r="I91" s="34">
        <f t="shared" si="13"/>
        <v>0</v>
      </c>
      <c r="J91" s="34">
        <f t="shared" si="14"/>
        <v>0</v>
      </c>
      <c r="K91" s="17"/>
    </row>
    <row r="92" spans="1:11" ht="20.25" customHeight="1" x14ac:dyDescent="0.15">
      <c r="A92" s="18" t="s">
        <v>30</v>
      </c>
      <c r="B92" s="30"/>
      <c r="C92" s="15">
        <v>19</v>
      </c>
      <c r="D92" s="35">
        <f t="shared" si="12"/>
        <v>0</v>
      </c>
      <c r="E92" s="20"/>
      <c r="F92" s="20"/>
      <c r="G92" s="20"/>
      <c r="H92" s="19">
        <v>2898</v>
      </c>
      <c r="I92" s="34">
        <f t="shared" si="13"/>
        <v>0</v>
      </c>
      <c r="J92" s="34">
        <f t="shared" si="14"/>
        <v>0</v>
      </c>
      <c r="K92" s="17"/>
    </row>
    <row r="93" spans="1:11" ht="20.25" customHeight="1" thickBot="1" x14ac:dyDescent="0.2">
      <c r="A93" s="18" t="s">
        <v>31</v>
      </c>
      <c r="B93" s="30"/>
      <c r="C93" s="15">
        <v>19</v>
      </c>
      <c r="D93" s="35">
        <f t="shared" si="12"/>
        <v>0</v>
      </c>
      <c r="E93" s="20"/>
      <c r="F93" s="20"/>
      <c r="G93" s="20"/>
      <c r="H93" s="19">
        <v>2599</v>
      </c>
      <c r="I93" s="34">
        <f t="shared" si="13"/>
        <v>0</v>
      </c>
      <c r="J93" s="34">
        <f t="shared" si="14"/>
        <v>0</v>
      </c>
      <c r="K93" s="17"/>
    </row>
    <row r="94" spans="1:11" ht="33" customHeight="1" thickBot="1" x14ac:dyDescent="0.2">
      <c r="A94" s="31"/>
      <c r="B94" s="31"/>
      <c r="C94" s="31"/>
      <c r="D94" s="31"/>
      <c r="E94" s="31"/>
      <c r="F94" s="31"/>
      <c r="G94" s="31"/>
      <c r="H94" s="73" t="s">
        <v>56</v>
      </c>
      <c r="I94" s="74"/>
      <c r="J94" s="36">
        <f>SUM(J82:J93)</f>
        <v>0</v>
      </c>
    </row>
    <row r="95" spans="1:11" s="10" customFormat="1" x14ac:dyDescent="0.15">
      <c r="A95" s="61" t="s">
        <v>1</v>
      </c>
      <c r="B95" s="62"/>
      <c r="C95" s="8" t="s">
        <v>2</v>
      </c>
      <c r="D95" s="8" t="s">
        <v>3</v>
      </c>
      <c r="E95" s="8" t="s">
        <v>67</v>
      </c>
      <c r="F95" s="8" t="s">
        <v>4</v>
      </c>
      <c r="G95" s="8" t="s">
        <v>5</v>
      </c>
      <c r="H95" s="8" t="s">
        <v>6</v>
      </c>
      <c r="I95" s="8" t="s">
        <v>7</v>
      </c>
      <c r="J95" s="8" t="s">
        <v>8</v>
      </c>
      <c r="K95" s="9"/>
    </row>
    <row r="96" spans="1:11" ht="16.5" customHeight="1" x14ac:dyDescent="0.15">
      <c r="A96" s="50"/>
      <c r="B96" s="51"/>
      <c r="C96" s="11" t="s">
        <v>36</v>
      </c>
      <c r="D96" s="11" t="s">
        <v>37</v>
      </c>
      <c r="E96" s="11" t="s">
        <v>68</v>
      </c>
      <c r="F96" s="11" t="s">
        <v>9</v>
      </c>
      <c r="G96" s="11" t="s">
        <v>38</v>
      </c>
      <c r="H96" s="11" t="s">
        <v>39</v>
      </c>
      <c r="I96" s="11" t="s">
        <v>9</v>
      </c>
      <c r="J96" s="11" t="s">
        <v>9</v>
      </c>
      <c r="K96" s="12"/>
    </row>
    <row r="97" spans="1:11" ht="16.5" customHeight="1" x14ac:dyDescent="0.15">
      <c r="A97" s="48"/>
      <c r="B97" s="49"/>
      <c r="C97" s="11" t="s">
        <v>10</v>
      </c>
      <c r="D97" s="11" t="s">
        <v>11</v>
      </c>
      <c r="E97" s="11" t="s">
        <v>12</v>
      </c>
      <c r="F97" s="11" t="s">
        <v>13</v>
      </c>
      <c r="G97" s="11" t="s">
        <v>14</v>
      </c>
      <c r="H97" s="11" t="s">
        <v>15</v>
      </c>
      <c r="I97" s="11" t="s">
        <v>16</v>
      </c>
      <c r="J97" s="11" t="s">
        <v>17</v>
      </c>
      <c r="K97" s="12"/>
    </row>
    <row r="98" spans="1:11" ht="20.25" customHeight="1" x14ac:dyDescent="0.15">
      <c r="A98" s="18" t="s">
        <v>18</v>
      </c>
      <c r="B98" s="33" t="s">
        <v>19</v>
      </c>
      <c r="C98" s="30"/>
      <c r="D98" s="15">
        <v>13</v>
      </c>
      <c r="E98" s="45"/>
      <c r="F98" s="35">
        <f>C98*D98*E98</f>
        <v>0</v>
      </c>
      <c r="G98" s="16"/>
      <c r="H98" s="15">
        <v>529</v>
      </c>
      <c r="I98" s="34">
        <f>G98*H98</f>
        <v>0</v>
      </c>
      <c r="J98" s="34">
        <f>ROUNDDOWN(F98+I98,0)</f>
        <v>0</v>
      </c>
      <c r="K98" s="17"/>
    </row>
    <row r="99" spans="1:11" ht="20.25" customHeight="1" x14ac:dyDescent="0.15">
      <c r="A99" s="18" t="s">
        <v>20</v>
      </c>
      <c r="B99" s="14" t="s">
        <v>19</v>
      </c>
      <c r="C99" s="30"/>
      <c r="D99" s="15">
        <v>13</v>
      </c>
      <c r="E99" s="45"/>
      <c r="F99" s="35">
        <f t="shared" ref="F99:F109" si="15">C99*D99*E99</f>
        <v>0</v>
      </c>
      <c r="G99" s="16"/>
      <c r="H99" s="19">
        <v>161</v>
      </c>
      <c r="I99" s="34">
        <f t="shared" ref="I99:I109" si="16">G99*H99</f>
        <v>0</v>
      </c>
      <c r="J99" s="34">
        <f t="shared" ref="J99:J109" si="17">ROUNDDOWN(F99+I99,0)</f>
        <v>0</v>
      </c>
      <c r="K99" s="17"/>
    </row>
    <row r="100" spans="1:11" ht="20.25" customHeight="1" x14ac:dyDescent="0.15">
      <c r="A100" s="18" t="s">
        <v>21</v>
      </c>
      <c r="B100" s="14" t="s">
        <v>19</v>
      </c>
      <c r="C100" s="30"/>
      <c r="D100" s="15">
        <v>13</v>
      </c>
      <c r="E100" s="45"/>
      <c r="F100" s="35">
        <f t="shared" si="15"/>
        <v>0</v>
      </c>
      <c r="G100" s="16"/>
      <c r="H100" s="19">
        <v>176</v>
      </c>
      <c r="I100" s="34">
        <f t="shared" si="16"/>
        <v>0</v>
      </c>
      <c r="J100" s="34">
        <f t="shared" si="17"/>
        <v>0</v>
      </c>
      <c r="K100" s="17"/>
    </row>
    <row r="101" spans="1:11" ht="20.25" customHeight="1" x14ac:dyDescent="0.15">
      <c r="A101" s="18" t="s">
        <v>22</v>
      </c>
      <c r="B101" s="14" t="s">
        <v>23</v>
      </c>
      <c r="C101" s="30"/>
      <c r="D101" s="15">
        <v>13</v>
      </c>
      <c r="E101" s="45"/>
      <c r="F101" s="35">
        <f t="shared" si="15"/>
        <v>0</v>
      </c>
      <c r="G101" s="20"/>
      <c r="H101" s="19">
        <v>527</v>
      </c>
      <c r="I101" s="34">
        <f t="shared" si="16"/>
        <v>0</v>
      </c>
      <c r="J101" s="34">
        <f t="shared" si="17"/>
        <v>0</v>
      </c>
      <c r="K101" s="17"/>
    </row>
    <row r="102" spans="1:11" ht="20.25" customHeight="1" x14ac:dyDescent="0.15">
      <c r="A102" s="18" t="s">
        <v>24</v>
      </c>
      <c r="B102" s="14" t="s">
        <v>23</v>
      </c>
      <c r="C102" s="30"/>
      <c r="D102" s="15">
        <v>13</v>
      </c>
      <c r="E102" s="45"/>
      <c r="F102" s="35">
        <f t="shared" si="15"/>
        <v>0</v>
      </c>
      <c r="G102" s="20"/>
      <c r="H102" s="19">
        <v>727</v>
      </c>
      <c r="I102" s="34">
        <f t="shared" si="16"/>
        <v>0</v>
      </c>
      <c r="J102" s="34">
        <f t="shared" si="17"/>
        <v>0</v>
      </c>
      <c r="K102" s="17"/>
    </row>
    <row r="103" spans="1:11" ht="20.25" customHeight="1" x14ac:dyDescent="0.15">
      <c r="A103" s="18" t="s">
        <v>25</v>
      </c>
      <c r="B103" s="14" t="s">
        <v>23</v>
      </c>
      <c r="C103" s="30"/>
      <c r="D103" s="15">
        <v>13</v>
      </c>
      <c r="E103" s="45"/>
      <c r="F103" s="35">
        <f t="shared" si="15"/>
        <v>0</v>
      </c>
      <c r="G103" s="20"/>
      <c r="H103" s="19">
        <v>260</v>
      </c>
      <c r="I103" s="34">
        <f t="shared" si="16"/>
        <v>0</v>
      </c>
      <c r="J103" s="34">
        <f t="shared" si="17"/>
        <v>0</v>
      </c>
      <c r="K103" s="17"/>
    </row>
    <row r="104" spans="1:11" ht="20.25" customHeight="1" x14ac:dyDescent="0.15">
      <c r="A104" s="18" t="s">
        <v>26</v>
      </c>
      <c r="B104" s="14" t="s">
        <v>19</v>
      </c>
      <c r="C104" s="30"/>
      <c r="D104" s="15">
        <v>13</v>
      </c>
      <c r="E104" s="45"/>
      <c r="F104" s="35">
        <f t="shared" si="15"/>
        <v>0</v>
      </c>
      <c r="G104" s="16"/>
      <c r="H104" s="19">
        <v>245</v>
      </c>
      <c r="I104" s="34">
        <f t="shared" si="16"/>
        <v>0</v>
      </c>
      <c r="J104" s="34">
        <f t="shared" si="17"/>
        <v>0</v>
      </c>
      <c r="K104" s="17"/>
    </row>
    <row r="105" spans="1:11" ht="20.25" customHeight="1" x14ac:dyDescent="0.15">
      <c r="A105" s="18" t="s">
        <v>27</v>
      </c>
      <c r="B105" s="14" t="s">
        <v>19</v>
      </c>
      <c r="C105" s="30"/>
      <c r="D105" s="15">
        <v>13</v>
      </c>
      <c r="E105" s="45"/>
      <c r="F105" s="35">
        <f t="shared" si="15"/>
        <v>0</v>
      </c>
      <c r="G105" s="16"/>
      <c r="H105" s="19">
        <v>545</v>
      </c>
      <c r="I105" s="34">
        <f t="shared" si="16"/>
        <v>0</v>
      </c>
      <c r="J105" s="34">
        <f t="shared" si="17"/>
        <v>0</v>
      </c>
      <c r="K105" s="17"/>
    </row>
    <row r="106" spans="1:11" ht="20.25" customHeight="1" x14ac:dyDescent="0.15">
      <c r="A106" s="18" t="s">
        <v>28</v>
      </c>
      <c r="B106" s="14" t="s">
        <v>19</v>
      </c>
      <c r="C106" s="30"/>
      <c r="D106" s="15">
        <v>13</v>
      </c>
      <c r="E106" s="45"/>
      <c r="F106" s="35">
        <f t="shared" si="15"/>
        <v>0</v>
      </c>
      <c r="G106" s="16"/>
      <c r="H106" s="19">
        <v>645</v>
      </c>
      <c r="I106" s="34">
        <f t="shared" si="16"/>
        <v>0</v>
      </c>
      <c r="J106" s="34">
        <f t="shared" si="17"/>
        <v>0</v>
      </c>
      <c r="K106" s="17"/>
    </row>
    <row r="107" spans="1:11" ht="20.25" customHeight="1" x14ac:dyDescent="0.15">
      <c r="A107" s="18" t="s">
        <v>29</v>
      </c>
      <c r="B107" s="14" t="s">
        <v>19</v>
      </c>
      <c r="C107" s="30"/>
      <c r="D107" s="15">
        <v>13</v>
      </c>
      <c r="E107" s="45"/>
      <c r="F107" s="35">
        <f t="shared" si="15"/>
        <v>0</v>
      </c>
      <c r="G107" s="16"/>
      <c r="H107" s="19">
        <v>234</v>
      </c>
      <c r="I107" s="34">
        <f t="shared" si="16"/>
        <v>0</v>
      </c>
      <c r="J107" s="34">
        <f t="shared" si="17"/>
        <v>0</v>
      </c>
      <c r="K107" s="17"/>
    </row>
    <row r="108" spans="1:11" ht="20.25" customHeight="1" x14ac:dyDescent="0.15">
      <c r="A108" s="18" t="s">
        <v>30</v>
      </c>
      <c r="B108" s="14" t="s">
        <v>19</v>
      </c>
      <c r="C108" s="30"/>
      <c r="D108" s="15">
        <v>13</v>
      </c>
      <c r="E108" s="45"/>
      <c r="F108" s="35">
        <f t="shared" si="15"/>
        <v>0</v>
      </c>
      <c r="G108" s="16"/>
      <c r="H108" s="19">
        <v>122</v>
      </c>
      <c r="I108" s="34">
        <f t="shared" si="16"/>
        <v>0</v>
      </c>
      <c r="J108" s="34">
        <f t="shared" si="17"/>
        <v>0</v>
      </c>
      <c r="K108" s="17"/>
    </row>
    <row r="109" spans="1:11" ht="20.25" customHeight="1" thickBot="1" x14ac:dyDescent="0.2">
      <c r="A109" s="18" t="s">
        <v>31</v>
      </c>
      <c r="B109" s="14" t="s">
        <v>19</v>
      </c>
      <c r="C109" s="30"/>
      <c r="D109" s="15">
        <v>13</v>
      </c>
      <c r="E109" s="45"/>
      <c r="F109" s="35">
        <f t="shared" si="15"/>
        <v>0</v>
      </c>
      <c r="G109" s="16"/>
      <c r="H109" s="19">
        <v>297</v>
      </c>
      <c r="I109" s="34">
        <f t="shared" si="16"/>
        <v>0</v>
      </c>
      <c r="J109" s="34">
        <f t="shared" si="17"/>
        <v>0</v>
      </c>
      <c r="K109" s="17"/>
    </row>
    <row r="110" spans="1:11" ht="33" customHeight="1" thickBot="1" x14ac:dyDescent="0.2">
      <c r="A110" s="68" t="s">
        <v>65</v>
      </c>
      <c r="B110" s="68"/>
      <c r="C110" s="68"/>
      <c r="D110" s="68"/>
      <c r="E110" s="68"/>
      <c r="F110" s="68"/>
      <c r="G110" s="68"/>
      <c r="H110" s="73" t="s">
        <v>57</v>
      </c>
      <c r="I110" s="74"/>
      <c r="J110" s="36">
        <f>SUM(J98:J109)</f>
        <v>0</v>
      </c>
    </row>
    <row r="111" spans="1:11" ht="58.5" customHeight="1" thickTop="1" thickBot="1" x14ac:dyDescent="0.2">
      <c r="A111" s="69"/>
      <c r="B111" s="69"/>
      <c r="C111" s="69"/>
      <c r="D111" s="69"/>
      <c r="E111" s="69"/>
      <c r="F111" s="69"/>
      <c r="G111" s="69"/>
      <c r="H111" s="66" t="s">
        <v>72</v>
      </c>
      <c r="I111" s="67"/>
      <c r="J111" s="37">
        <f>(J94+J110)*3</f>
        <v>0</v>
      </c>
    </row>
    <row r="112" spans="1:11" ht="35.25" customHeight="1" x14ac:dyDescent="0.15">
      <c r="A112" s="47"/>
      <c r="B112" s="47"/>
      <c r="C112" s="47"/>
      <c r="D112" s="47"/>
      <c r="E112" s="47"/>
      <c r="F112" s="47"/>
      <c r="G112" s="47"/>
      <c r="H112" s="32"/>
      <c r="I112" s="39"/>
      <c r="J112" s="38"/>
    </row>
    <row r="113" spans="1:11" ht="16.5" customHeight="1" x14ac:dyDescent="0.15">
      <c r="A113" s="23" t="s">
        <v>64</v>
      </c>
      <c r="B113" s="7"/>
      <c r="C113" s="7"/>
      <c r="D113" s="7"/>
      <c r="E113" s="7"/>
      <c r="F113" s="7"/>
      <c r="G113" s="7"/>
      <c r="H113" s="7"/>
      <c r="I113" s="7"/>
      <c r="J113" s="7"/>
    </row>
    <row r="114" spans="1:11" s="10" customFormat="1" ht="24" x14ac:dyDescent="0.15">
      <c r="A114" s="63" t="s">
        <v>1</v>
      </c>
      <c r="B114" s="8" t="s">
        <v>54</v>
      </c>
      <c r="C114" s="8" t="s">
        <v>66</v>
      </c>
      <c r="D114" s="8" t="s">
        <v>4</v>
      </c>
      <c r="E114" s="70" t="s">
        <v>46</v>
      </c>
      <c r="F114" s="71"/>
      <c r="G114" s="72"/>
      <c r="H114" s="8" t="s">
        <v>6</v>
      </c>
      <c r="I114" s="8" t="s">
        <v>7</v>
      </c>
      <c r="J114" s="8" t="s">
        <v>8</v>
      </c>
      <c r="K114" s="9"/>
    </row>
    <row r="115" spans="1:11" ht="16.5" customHeight="1" x14ac:dyDescent="0.15">
      <c r="A115" s="64"/>
      <c r="B115" s="41" t="s">
        <v>44</v>
      </c>
      <c r="C115" s="11" t="s">
        <v>43</v>
      </c>
      <c r="D115" s="11" t="s">
        <v>9</v>
      </c>
      <c r="E115" s="11" t="s">
        <v>47</v>
      </c>
      <c r="F115" s="41" t="s">
        <v>48</v>
      </c>
      <c r="G115" s="11" t="s">
        <v>49</v>
      </c>
      <c r="H115" s="11" t="s">
        <v>39</v>
      </c>
      <c r="I115" s="11" t="s">
        <v>9</v>
      </c>
      <c r="J115" s="11" t="s">
        <v>9</v>
      </c>
      <c r="K115" s="12"/>
    </row>
    <row r="116" spans="1:11" ht="16.5" customHeight="1" x14ac:dyDescent="0.15">
      <c r="A116" s="65"/>
      <c r="B116" s="11" t="s">
        <v>10</v>
      </c>
      <c r="C116" s="11" t="s">
        <v>11</v>
      </c>
      <c r="D116" s="11" t="s">
        <v>45</v>
      </c>
      <c r="E116" s="11" t="s">
        <v>50</v>
      </c>
      <c r="F116" s="11" t="s">
        <v>51</v>
      </c>
      <c r="G116" s="11" t="s">
        <v>52</v>
      </c>
      <c r="H116" s="11" t="s">
        <v>15</v>
      </c>
      <c r="I116" s="11" t="s">
        <v>53</v>
      </c>
      <c r="J116" s="11" t="s">
        <v>17</v>
      </c>
      <c r="K116" s="12"/>
    </row>
    <row r="117" spans="1:11" ht="20.25" customHeight="1" x14ac:dyDescent="0.15">
      <c r="A117" s="13" t="s">
        <v>18</v>
      </c>
      <c r="B117" s="30"/>
      <c r="C117" s="15">
        <v>25</v>
      </c>
      <c r="D117" s="35">
        <f>B117*C117</f>
        <v>0</v>
      </c>
      <c r="E117" s="20"/>
      <c r="F117" s="20"/>
      <c r="G117" s="20"/>
      <c r="H117" s="15">
        <v>2449</v>
      </c>
      <c r="I117" s="34">
        <f>(E117*120)+(F117*180)+(G117*(H117-300))</f>
        <v>0</v>
      </c>
      <c r="J117" s="34">
        <f>ROUNDDOWN(D117+I117,0)</f>
        <v>0</v>
      </c>
      <c r="K117" s="17"/>
    </row>
    <row r="118" spans="1:11" ht="20.25" customHeight="1" x14ac:dyDescent="0.15">
      <c r="A118" s="18" t="s">
        <v>20</v>
      </c>
      <c r="B118" s="30"/>
      <c r="C118" s="15">
        <v>25</v>
      </c>
      <c r="D118" s="35">
        <f t="shared" ref="D118:D128" si="18">B118*C118</f>
        <v>0</v>
      </c>
      <c r="E118" s="20"/>
      <c r="F118" s="20"/>
      <c r="G118" s="20"/>
      <c r="H118" s="19">
        <v>2093</v>
      </c>
      <c r="I118" s="34">
        <f t="shared" ref="I118:I128" si="19">(E118*120)+(F118*180)+(G118*(H118-300))</f>
        <v>0</v>
      </c>
      <c r="J118" s="34">
        <f t="shared" ref="J118:J128" si="20">ROUNDDOWN(D118+I118,0)</f>
        <v>0</v>
      </c>
      <c r="K118" s="17"/>
    </row>
    <row r="119" spans="1:11" ht="20.25" customHeight="1" x14ac:dyDescent="0.15">
      <c r="A119" s="18" t="s">
        <v>21</v>
      </c>
      <c r="B119" s="30"/>
      <c r="C119" s="15">
        <v>25</v>
      </c>
      <c r="D119" s="35">
        <f t="shared" si="18"/>
        <v>0</v>
      </c>
      <c r="E119" s="20"/>
      <c r="F119" s="20"/>
      <c r="G119" s="20"/>
      <c r="H119" s="19">
        <v>1875</v>
      </c>
      <c r="I119" s="34">
        <f t="shared" si="19"/>
        <v>0</v>
      </c>
      <c r="J119" s="34">
        <f t="shared" si="20"/>
        <v>0</v>
      </c>
      <c r="K119" s="17"/>
    </row>
    <row r="120" spans="1:11" ht="20.25" customHeight="1" x14ac:dyDescent="0.15">
      <c r="A120" s="18" t="s">
        <v>22</v>
      </c>
      <c r="B120" s="30"/>
      <c r="C120" s="15">
        <v>25</v>
      </c>
      <c r="D120" s="35">
        <f t="shared" si="18"/>
        <v>0</v>
      </c>
      <c r="E120" s="20"/>
      <c r="F120" s="20"/>
      <c r="G120" s="20"/>
      <c r="H120" s="19">
        <v>1889</v>
      </c>
      <c r="I120" s="34">
        <f t="shared" si="19"/>
        <v>0</v>
      </c>
      <c r="J120" s="34">
        <f t="shared" si="20"/>
        <v>0</v>
      </c>
      <c r="K120" s="17"/>
    </row>
    <row r="121" spans="1:11" ht="20.25" customHeight="1" x14ac:dyDescent="0.15">
      <c r="A121" s="18" t="s">
        <v>24</v>
      </c>
      <c r="B121" s="30"/>
      <c r="C121" s="15">
        <v>25</v>
      </c>
      <c r="D121" s="35">
        <f t="shared" si="18"/>
        <v>0</v>
      </c>
      <c r="E121" s="20"/>
      <c r="F121" s="20"/>
      <c r="G121" s="20"/>
      <c r="H121" s="19">
        <v>1923</v>
      </c>
      <c r="I121" s="34">
        <f t="shared" si="19"/>
        <v>0</v>
      </c>
      <c r="J121" s="34">
        <f t="shared" si="20"/>
        <v>0</v>
      </c>
      <c r="K121" s="17"/>
    </row>
    <row r="122" spans="1:11" ht="20.25" customHeight="1" x14ac:dyDescent="0.15">
      <c r="A122" s="18" t="s">
        <v>25</v>
      </c>
      <c r="B122" s="30"/>
      <c r="C122" s="15">
        <v>25</v>
      </c>
      <c r="D122" s="35">
        <f t="shared" si="18"/>
        <v>0</v>
      </c>
      <c r="E122" s="20"/>
      <c r="F122" s="20"/>
      <c r="G122" s="20"/>
      <c r="H122" s="19">
        <v>2098</v>
      </c>
      <c r="I122" s="34">
        <f t="shared" si="19"/>
        <v>0</v>
      </c>
      <c r="J122" s="34">
        <f t="shared" si="20"/>
        <v>0</v>
      </c>
      <c r="K122" s="17"/>
    </row>
    <row r="123" spans="1:11" ht="20.25" customHeight="1" x14ac:dyDescent="0.15">
      <c r="A123" s="18" t="s">
        <v>26</v>
      </c>
      <c r="B123" s="30"/>
      <c r="C123" s="15">
        <v>25</v>
      </c>
      <c r="D123" s="35">
        <f t="shared" si="18"/>
        <v>0</v>
      </c>
      <c r="E123" s="20"/>
      <c r="F123" s="20"/>
      <c r="G123" s="20"/>
      <c r="H123" s="19">
        <v>2224</v>
      </c>
      <c r="I123" s="34">
        <f t="shared" si="19"/>
        <v>0</v>
      </c>
      <c r="J123" s="34">
        <f t="shared" si="20"/>
        <v>0</v>
      </c>
      <c r="K123" s="17"/>
    </row>
    <row r="124" spans="1:11" ht="20.25" customHeight="1" x14ac:dyDescent="0.15">
      <c r="A124" s="18" t="s">
        <v>27</v>
      </c>
      <c r="B124" s="30"/>
      <c r="C124" s="15">
        <v>25</v>
      </c>
      <c r="D124" s="35">
        <f t="shared" si="18"/>
        <v>0</v>
      </c>
      <c r="E124" s="20"/>
      <c r="F124" s="20"/>
      <c r="G124" s="20"/>
      <c r="H124" s="19">
        <v>2331</v>
      </c>
      <c r="I124" s="34">
        <f t="shared" si="19"/>
        <v>0</v>
      </c>
      <c r="J124" s="34">
        <f t="shared" si="20"/>
        <v>0</v>
      </c>
      <c r="K124" s="17"/>
    </row>
    <row r="125" spans="1:11" ht="20.25" customHeight="1" x14ac:dyDescent="0.15">
      <c r="A125" s="18" t="s">
        <v>28</v>
      </c>
      <c r="B125" s="30"/>
      <c r="C125" s="15">
        <v>25</v>
      </c>
      <c r="D125" s="35">
        <f t="shared" si="18"/>
        <v>0</v>
      </c>
      <c r="E125" s="20"/>
      <c r="F125" s="20"/>
      <c r="G125" s="20"/>
      <c r="H125" s="19">
        <v>2601</v>
      </c>
      <c r="I125" s="34">
        <f t="shared" si="19"/>
        <v>0</v>
      </c>
      <c r="J125" s="34">
        <f t="shared" si="20"/>
        <v>0</v>
      </c>
      <c r="K125" s="17"/>
    </row>
    <row r="126" spans="1:11" ht="20.25" customHeight="1" x14ac:dyDescent="0.15">
      <c r="A126" s="18" t="s">
        <v>29</v>
      </c>
      <c r="B126" s="30"/>
      <c r="C126" s="15">
        <v>25</v>
      </c>
      <c r="D126" s="35">
        <f t="shared" si="18"/>
        <v>0</v>
      </c>
      <c r="E126" s="20"/>
      <c r="F126" s="20"/>
      <c r="G126" s="20"/>
      <c r="H126" s="19">
        <v>2962</v>
      </c>
      <c r="I126" s="34">
        <f t="shared" si="19"/>
        <v>0</v>
      </c>
      <c r="J126" s="34">
        <f t="shared" si="20"/>
        <v>0</v>
      </c>
      <c r="K126" s="17"/>
    </row>
    <row r="127" spans="1:11" ht="20.25" customHeight="1" x14ac:dyDescent="0.15">
      <c r="A127" s="18" t="s">
        <v>30</v>
      </c>
      <c r="B127" s="30"/>
      <c r="C127" s="15">
        <v>25</v>
      </c>
      <c r="D127" s="35">
        <f t="shared" si="18"/>
        <v>0</v>
      </c>
      <c r="E127" s="20"/>
      <c r="F127" s="20"/>
      <c r="G127" s="20"/>
      <c r="H127" s="19">
        <v>2624</v>
      </c>
      <c r="I127" s="34">
        <f t="shared" si="19"/>
        <v>0</v>
      </c>
      <c r="J127" s="34">
        <f t="shared" si="20"/>
        <v>0</v>
      </c>
      <c r="K127" s="17"/>
    </row>
    <row r="128" spans="1:11" ht="20.25" customHeight="1" thickBot="1" x14ac:dyDescent="0.2">
      <c r="A128" s="18" t="s">
        <v>31</v>
      </c>
      <c r="B128" s="30"/>
      <c r="C128" s="15">
        <v>25</v>
      </c>
      <c r="D128" s="35">
        <f t="shared" si="18"/>
        <v>0</v>
      </c>
      <c r="E128" s="20"/>
      <c r="F128" s="20"/>
      <c r="G128" s="20"/>
      <c r="H128" s="19">
        <v>2528</v>
      </c>
      <c r="I128" s="34">
        <f t="shared" si="19"/>
        <v>0</v>
      </c>
      <c r="J128" s="34">
        <f t="shared" si="20"/>
        <v>0</v>
      </c>
      <c r="K128" s="17"/>
    </row>
    <row r="129" spans="1:11" ht="33" customHeight="1" thickBot="1" x14ac:dyDescent="0.2">
      <c r="A129" s="31"/>
      <c r="B129" s="31"/>
      <c r="C129" s="31"/>
      <c r="D129" s="31"/>
      <c r="E129" s="31"/>
      <c r="F129" s="31"/>
      <c r="G129" s="31"/>
      <c r="H129" s="73" t="s">
        <v>58</v>
      </c>
      <c r="I129" s="74"/>
      <c r="J129" s="36">
        <f>SUM(J117:J128)</f>
        <v>0</v>
      </c>
    </row>
    <row r="130" spans="1:11" s="10" customFormat="1" x14ac:dyDescent="0.15">
      <c r="A130" s="61" t="s">
        <v>1</v>
      </c>
      <c r="B130" s="62"/>
      <c r="C130" s="8" t="s">
        <v>2</v>
      </c>
      <c r="D130" s="8" t="s">
        <v>3</v>
      </c>
      <c r="E130" s="8" t="s">
        <v>67</v>
      </c>
      <c r="F130" s="8" t="s">
        <v>4</v>
      </c>
      <c r="G130" s="8" t="s">
        <v>5</v>
      </c>
      <c r="H130" s="8" t="s">
        <v>6</v>
      </c>
      <c r="I130" s="8" t="s">
        <v>7</v>
      </c>
      <c r="J130" s="8" t="s">
        <v>8</v>
      </c>
      <c r="K130" s="9"/>
    </row>
    <row r="131" spans="1:11" ht="16.5" customHeight="1" x14ac:dyDescent="0.15">
      <c r="A131" s="50"/>
      <c r="B131" s="51"/>
      <c r="C131" s="11" t="s">
        <v>36</v>
      </c>
      <c r="D131" s="11" t="s">
        <v>37</v>
      </c>
      <c r="E131" s="11" t="s">
        <v>68</v>
      </c>
      <c r="F131" s="11" t="s">
        <v>9</v>
      </c>
      <c r="G131" s="11" t="s">
        <v>38</v>
      </c>
      <c r="H131" s="11" t="s">
        <v>39</v>
      </c>
      <c r="I131" s="11" t="s">
        <v>9</v>
      </c>
      <c r="J131" s="11" t="s">
        <v>9</v>
      </c>
      <c r="K131" s="12"/>
    </row>
    <row r="132" spans="1:11" ht="16.5" customHeight="1" x14ac:dyDescent="0.15">
      <c r="A132" s="48"/>
      <c r="B132" s="49"/>
      <c r="C132" s="11" t="s">
        <v>10</v>
      </c>
      <c r="D132" s="11" t="s">
        <v>11</v>
      </c>
      <c r="E132" s="11" t="s">
        <v>12</v>
      </c>
      <c r="F132" s="11" t="s">
        <v>13</v>
      </c>
      <c r="G132" s="11" t="s">
        <v>14</v>
      </c>
      <c r="H132" s="11" t="s">
        <v>15</v>
      </c>
      <c r="I132" s="11" t="s">
        <v>16</v>
      </c>
      <c r="J132" s="11" t="s">
        <v>17</v>
      </c>
      <c r="K132" s="12"/>
    </row>
    <row r="133" spans="1:11" ht="20.25" customHeight="1" x14ac:dyDescent="0.15">
      <c r="A133" s="18" t="s">
        <v>18</v>
      </c>
      <c r="B133" s="33" t="s">
        <v>19</v>
      </c>
      <c r="C133" s="30"/>
      <c r="D133" s="15">
        <v>10</v>
      </c>
      <c r="E133" s="45"/>
      <c r="F133" s="35">
        <f>C133*D133*E133</f>
        <v>0</v>
      </c>
      <c r="G133" s="16"/>
      <c r="H133" s="15">
        <v>1423</v>
      </c>
      <c r="I133" s="34">
        <f>G133*H133</f>
        <v>0</v>
      </c>
      <c r="J133" s="34">
        <f>ROUNDDOWN(F133+I133,0)</f>
        <v>0</v>
      </c>
      <c r="K133" s="17"/>
    </row>
    <row r="134" spans="1:11" ht="20.25" customHeight="1" x14ac:dyDescent="0.15">
      <c r="A134" s="18" t="s">
        <v>20</v>
      </c>
      <c r="B134" s="14" t="s">
        <v>19</v>
      </c>
      <c r="C134" s="30"/>
      <c r="D134" s="15">
        <v>10</v>
      </c>
      <c r="E134" s="45"/>
      <c r="F134" s="35">
        <f t="shared" ref="F134:F144" si="21">C134*D134*E134</f>
        <v>0</v>
      </c>
      <c r="G134" s="16"/>
      <c r="H134" s="19">
        <v>616</v>
      </c>
      <c r="I134" s="34">
        <f t="shared" ref="I134:I144" si="22">G134*H134</f>
        <v>0</v>
      </c>
      <c r="J134" s="34">
        <f t="shared" ref="J134:J144" si="23">ROUNDDOWN(F134+I134,0)</f>
        <v>0</v>
      </c>
      <c r="K134" s="17"/>
    </row>
    <row r="135" spans="1:11" ht="20.25" customHeight="1" x14ac:dyDescent="0.15">
      <c r="A135" s="18" t="s">
        <v>21</v>
      </c>
      <c r="B135" s="14" t="s">
        <v>19</v>
      </c>
      <c r="C135" s="30"/>
      <c r="D135" s="15">
        <v>10</v>
      </c>
      <c r="E135" s="45"/>
      <c r="F135" s="35">
        <f t="shared" si="21"/>
        <v>0</v>
      </c>
      <c r="G135" s="16"/>
      <c r="H135" s="19">
        <v>243</v>
      </c>
      <c r="I135" s="34">
        <f t="shared" si="22"/>
        <v>0</v>
      </c>
      <c r="J135" s="34">
        <f t="shared" si="23"/>
        <v>0</v>
      </c>
      <c r="K135" s="17"/>
    </row>
    <row r="136" spans="1:11" ht="20.25" customHeight="1" x14ac:dyDescent="0.15">
      <c r="A136" s="18" t="s">
        <v>22</v>
      </c>
      <c r="B136" s="14" t="s">
        <v>23</v>
      </c>
      <c r="C136" s="30"/>
      <c r="D136" s="15">
        <v>10</v>
      </c>
      <c r="E136" s="45"/>
      <c r="F136" s="35">
        <f t="shared" si="21"/>
        <v>0</v>
      </c>
      <c r="G136" s="20"/>
      <c r="H136" s="19">
        <v>719</v>
      </c>
      <c r="I136" s="34">
        <f t="shared" si="22"/>
        <v>0</v>
      </c>
      <c r="J136" s="34">
        <f t="shared" si="23"/>
        <v>0</v>
      </c>
      <c r="K136" s="17"/>
    </row>
    <row r="137" spans="1:11" ht="20.25" customHeight="1" x14ac:dyDescent="0.15">
      <c r="A137" s="18" t="s">
        <v>24</v>
      </c>
      <c r="B137" s="14" t="s">
        <v>23</v>
      </c>
      <c r="C137" s="30"/>
      <c r="D137" s="15">
        <v>10</v>
      </c>
      <c r="E137" s="45"/>
      <c r="F137" s="35">
        <f t="shared" si="21"/>
        <v>0</v>
      </c>
      <c r="G137" s="20"/>
      <c r="H137" s="19">
        <v>964</v>
      </c>
      <c r="I137" s="34">
        <f t="shared" si="22"/>
        <v>0</v>
      </c>
      <c r="J137" s="34">
        <f t="shared" si="23"/>
        <v>0</v>
      </c>
      <c r="K137" s="17"/>
    </row>
    <row r="138" spans="1:11" ht="20.25" customHeight="1" x14ac:dyDescent="0.15">
      <c r="A138" s="18" t="s">
        <v>25</v>
      </c>
      <c r="B138" s="14" t="s">
        <v>23</v>
      </c>
      <c r="C138" s="30"/>
      <c r="D138" s="15">
        <v>10</v>
      </c>
      <c r="E138" s="45"/>
      <c r="F138" s="35">
        <f t="shared" si="21"/>
        <v>0</v>
      </c>
      <c r="G138" s="20"/>
      <c r="H138" s="19">
        <v>1076</v>
      </c>
      <c r="I138" s="34">
        <f t="shared" si="22"/>
        <v>0</v>
      </c>
      <c r="J138" s="34">
        <f t="shared" si="23"/>
        <v>0</v>
      </c>
      <c r="K138" s="17"/>
    </row>
    <row r="139" spans="1:11" ht="20.25" customHeight="1" x14ac:dyDescent="0.15">
      <c r="A139" s="18" t="s">
        <v>26</v>
      </c>
      <c r="B139" s="14" t="s">
        <v>19</v>
      </c>
      <c r="C139" s="30"/>
      <c r="D139" s="15">
        <v>10</v>
      </c>
      <c r="E139" s="45"/>
      <c r="F139" s="35">
        <f t="shared" si="21"/>
        <v>0</v>
      </c>
      <c r="G139" s="16"/>
      <c r="H139" s="19">
        <v>562</v>
      </c>
      <c r="I139" s="34">
        <f t="shared" si="22"/>
        <v>0</v>
      </c>
      <c r="J139" s="34">
        <f t="shared" si="23"/>
        <v>0</v>
      </c>
      <c r="K139" s="17"/>
    </row>
    <row r="140" spans="1:11" ht="20.25" customHeight="1" x14ac:dyDescent="0.15">
      <c r="A140" s="18" t="s">
        <v>27</v>
      </c>
      <c r="B140" s="14" t="s">
        <v>19</v>
      </c>
      <c r="C140" s="30"/>
      <c r="D140" s="15">
        <v>10</v>
      </c>
      <c r="E140" s="45"/>
      <c r="F140" s="35">
        <f t="shared" si="21"/>
        <v>0</v>
      </c>
      <c r="G140" s="16"/>
      <c r="H140" s="19">
        <v>507</v>
      </c>
      <c r="I140" s="34">
        <f t="shared" si="22"/>
        <v>0</v>
      </c>
      <c r="J140" s="34">
        <f t="shared" si="23"/>
        <v>0</v>
      </c>
      <c r="K140" s="17"/>
    </row>
    <row r="141" spans="1:11" ht="20.25" customHeight="1" x14ac:dyDescent="0.15">
      <c r="A141" s="18" t="s">
        <v>28</v>
      </c>
      <c r="B141" s="14" t="s">
        <v>19</v>
      </c>
      <c r="C141" s="30"/>
      <c r="D141" s="15">
        <v>10</v>
      </c>
      <c r="E141" s="45"/>
      <c r="F141" s="35">
        <f t="shared" si="21"/>
        <v>0</v>
      </c>
      <c r="G141" s="16"/>
      <c r="H141" s="19">
        <v>1154</v>
      </c>
      <c r="I141" s="34">
        <f t="shared" si="22"/>
        <v>0</v>
      </c>
      <c r="J141" s="34">
        <f t="shared" si="23"/>
        <v>0</v>
      </c>
      <c r="K141" s="17"/>
    </row>
    <row r="142" spans="1:11" ht="20.25" customHeight="1" x14ac:dyDescent="0.15">
      <c r="A142" s="18" t="s">
        <v>29</v>
      </c>
      <c r="B142" s="14" t="s">
        <v>19</v>
      </c>
      <c r="C142" s="30"/>
      <c r="D142" s="15">
        <v>10</v>
      </c>
      <c r="E142" s="45"/>
      <c r="F142" s="35">
        <f t="shared" si="21"/>
        <v>0</v>
      </c>
      <c r="G142" s="16"/>
      <c r="H142" s="19">
        <v>3087</v>
      </c>
      <c r="I142" s="34">
        <f t="shared" si="22"/>
        <v>0</v>
      </c>
      <c r="J142" s="34">
        <f t="shared" si="23"/>
        <v>0</v>
      </c>
      <c r="K142" s="17"/>
    </row>
    <row r="143" spans="1:11" ht="20.25" customHeight="1" x14ac:dyDescent="0.15">
      <c r="A143" s="18" t="s">
        <v>30</v>
      </c>
      <c r="B143" s="14" t="s">
        <v>19</v>
      </c>
      <c r="C143" s="30"/>
      <c r="D143" s="15">
        <v>10</v>
      </c>
      <c r="E143" s="45"/>
      <c r="F143" s="35">
        <f t="shared" si="21"/>
        <v>0</v>
      </c>
      <c r="G143" s="16"/>
      <c r="H143" s="19">
        <v>3172</v>
      </c>
      <c r="I143" s="34">
        <f t="shared" si="22"/>
        <v>0</v>
      </c>
      <c r="J143" s="34">
        <f t="shared" si="23"/>
        <v>0</v>
      </c>
      <c r="K143" s="17"/>
    </row>
    <row r="144" spans="1:11" ht="20.25" customHeight="1" thickBot="1" x14ac:dyDescent="0.2">
      <c r="A144" s="18" t="s">
        <v>31</v>
      </c>
      <c r="B144" s="14" t="s">
        <v>19</v>
      </c>
      <c r="C144" s="30"/>
      <c r="D144" s="15">
        <v>10</v>
      </c>
      <c r="E144" s="45"/>
      <c r="F144" s="35">
        <f t="shared" si="21"/>
        <v>0</v>
      </c>
      <c r="G144" s="16"/>
      <c r="H144" s="19">
        <v>2859</v>
      </c>
      <c r="I144" s="34">
        <f t="shared" si="22"/>
        <v>0</v>
      </c>
      <c r="J144" s="34">
        <f t="shared" si="23"/>
        <v>0</v>
      </c>
      <c r="K144" s="17"/>
    </row>
    <row r="145" spans="1:10" ht="33" customHeight="1" thickBot="1" x14ac:dyDescent="0.2">
      <c r="A145" s="68" t="s">
        <v>65</v>
      </c>
      <c r="B145" s="68"/>
      <c r="C145" s="68"/>
      <c r="D145" s="68"/>
      <c r="E145" s="68"/>
      <c r="F145" s="68"/>
      <c r="G145" s="68"/>
      <c r="H145" s="73" t="s">
        <v>59</v>
      </c>
      <c r="I145" s="74"/>
      <c r="J145" s="36">
        <f>SUM(J133:J144)</f>
        <v>0</v>
      </c>
    </row>
    <row r="146" spans="1:10" ht="58.5" customHeight="1" thickTop="1" thickBot="1" x14ac:dyDescent="0.2">
      <c r="A146" s="69"/>
      <c r="B146" s="69"/>
      <c r="C146" s="69"/>
      <c r="D146" s="69"/>
      <c r="E146" s="69"/>
      <c r="F146" s="69"/>
      <c r="G146" s="69"/>
      <c r="H146" s="66" t="s">
        <v>73</v>
      </c>
      <c r="I146" s="67"/>
      <c r="J146" s="37">
        <f>(J129+J145)*3</f>
        <v>0</v>
      </c>
    </row>
    <row r="147" spans="1:10" ht="10.5" customHeight="1" x14ac:dyDescent="0.15">
      <c r="A147" s="60" t="s">
        <v>35</v>
      </c>
      <c r="B147" s="60"/>
      <c r="C147" s="60"/>
      <c r="D147" s="60"/>
      <c r="E147" s="60"/>
      <c r="F147" s="60"/>
      <c r="G147" s="60"/>
      <c r="H147" s="60"/>
      <c r="I147" s="60"/>
      <c r="J147" s="60"/>
    </row>
    <row r="148" spans="1:10" x14ac:dyDescent="0.15">
      <c r="C148" s="4"/>
      <c r="D148" s="4"/>
      <c r="E148" s="4"/>
      <c r="F148" s="4"/>
      <c r="G148" s="4"/>
      <c r="H148" s="4"/>
      <c r="I148" s="4"/>
      <c r="J148" s="4"/>
    </row>
    <row r="149" spans="1:10" x14ac:dyDescent="0.15">
      <c r="A149" s="24"/>
      <c r="B149" s="24"/>
      <c r="C149" s="24"/>
      <c r="D149" s="24"/>
      <c r="E149" s="24"/>
      <c r="F149" s="24"/>
      <c r="G149" s="24"/>
      <c r="H149" s="24"/>
      <c r="I149" s="24"/>
      <c r="J149" s="24"/>
    </row>
    <row r="150" spans="1:10" x14ac:dyDescent="0.15">
      <c r="A150" s="24"/>
      <c r="B150" s="24"/>
      <c r="C150" s="24"/>
      <c r="D150" s="24"/>
      <c r="E150" s="24"/>
      <c r="F150" s="24"/>
      <c r="G150" s="24"/>
      <c r="H150" s="24"/>
      <c r="I150" s="24"/>
      <c r="J150" s="24"/>
    </row>
    <row r="151" spans="1:10" x14ac:dyDescent="0.15">
      <c r="A151" s="24"/>
      <c r="B151" s="24"/>
      <c r="C151" s="24"/>
      <c r="D151" s="24"/>
      <c r="E151" s="24"/>
      <c r="F151" s="24"/>
      <c r="G151" s="24"/>
      <c r="H151" s="24"/>
      <c r="I151" s="24"/>
      <c r="J151" s="24"/>
    </row>
    <row r="152" spans="1:10" x14ac:dyDescent="0.15">
      <c r="A152" s="24"/>
      <c r="B152" s="24"/>
      <c r="C152" s="24"/>
      <c r="D152" s="24"/>
      <c r="E152" s="24"/>
      <c r="F152" s="24"/>
      <c r="G152" s="24"/>
      <c r="H152" s="24"/>
      <c r="I152" s="24"/>
      <c r="J152" s="24"/>
    </row>
    <row r="153" spans="1:10" ht="48" customHeight="1" x14ac:dyDescent="0.15">
      <c r="A153" s="26"/>
      <c r="B153" s="26"/>
      <c r="C153" s="26"/>
      <c r="D153" s="26"/>
      <c r="E153" s="26"/>
      <c r="F153" s="26"/>
      <c r="G153" s="26"/>
      <c r="H153" s="26"/>
      <c r="I153" s="26"/>
      <c r="J153" s="26"/>
    </row>
  </sheetData>
  <mergeCells count="34">
    <mergeCell ref="A147:J147"/>
    <mergeCell ref="H94:I94"/>
    <mergeCell ref="A95:B95"/>
    <mergeCell ref="A110:G111"/>
    <mergeCell ref="H110:I110"/>
    <mergeCell ref="H111:I111"/>
    <mergeCell ref="A114:A116"/>
    <mergeCell ref="E114:G114"/>
    <mergeCell ref="H129:I129"/>
    <mergeCell ref="A130:B130"/>
    <mergeCell ref="A145:G146"/>
    <mergeCell ref="H145:I145"/>
    <mergeCell ref="H146:I146"/>
    <mergeCell ref="A79:A81"/>
    <mergeCell ref="E79:G79"/>
    <mergeCell ref="H24:I24"/>
    <mergeCell ref="A25:B25"/>
    <mergeCell ref="A40:G41"/>
    <mergeCell ref="H40:I40"/>
    <mergeCell ref="H41:I41"/>
    <mergeCell ref="A44:A46"/>
    <mergeCell ref="E44:G44"/>
    <mergeCell ref="H59:I59"/>
    <mergeCell ref="A60:B60"/>
    <mergeCell ref="A75:G76"/>
    <mergeCell ref="H75:I75"/>
    <mergeCell ref="H76:I76"/>
    <mergeCell ref="A9:A11"/>
    <mergeCell ref="E9:G9"/>
    <mergeCell ref="A1:G1"/>
    <mergeCell ref="I1:J1"/>
    <mergeCell ref="I3:J3"/>
    <mergeCell ref="A6:C6"/>
    <mergeCell ref="D6:E6"/>
  </mergeCells>
  <phoneticPr fontId="3"/>
  <printOptions horizontalCentered="1"/>
  <pageMargins left="0.86614173228346458" right="0.86614173228346458" top="0.74803149606299213" bottom="0.55118110236220474" header="0.51181102362204722" footer="0.31496062992125984"/>
  <pageSetup paperSize="9" scale="74" fitToHeight="0" orientation="portrait" r:id="rId1"/>
  <rowBreaks count="3" manualBreakCount="3">
    <brk id="41" max="9" man="1"/>
    <brk id="76" max="9" man="1"/>
    <brk id="11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積算内訳書（出）</vt:lpstr>
      <vt:lpstr>'積算内訳書（出）'!Print_Area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2023-05-09T00:48:17Z</cp:lastPrinted>
  <dcterms:created xsi:type="dcterms:W3CDTF">2019-11-25T09:02:43Z</dcterms:created>
  <dcterms:modified xsi:type="dcterms:W3CDTF">2023-05-10T01:24:27Z</dcterms:modified>
</cp:coreProperties>
</file>